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315" windowWidth="11130" windowHeight="6525" firstSheet="3" activeTab="3"/>
  </bookViews>
  <sheets>
    <sheet name="SEP" sheetId="1" state="hidden" r:id="rId1"/>
    <sheet name="Sheet1" sheetId="2" state="hidden" r:id="rId2"/>
    <sheet name="DEC" sheetId="3" state="hidden" r:id="rId3"/>
    <sheet name="MARCH" sheetId="4" r:id="rId4"/>
    <sheet name="HPH-HCM-PNH" sheetId="5" state="hidden" r:id="rId5"/>
    <sheet name="SIN-HCM-PNH" sheetId="6" state="hidden" r:id="rId6"/>
  </sheets>
  <definedNames/>
  <calcPr fullCalcOnLoad="1"/>
</workbook>
</file>

<file path=xl/sharedStrings.xml><?xml version="1.0" encoding="utf-8"?>
<sst xmlns="http://schemas.openxmlformats.org/spreadsheetml/2006/main" count="780" uniqueCount="410">
  <si>
    <t xml:space="preserve">VESSELS </t>
  </si>
  <si>
    <t>VOY</t>
  </si>
  <si>
    <t>PHNOM PENH</t>
  </si>
  <si>
    <t>CLOSING DAY</t>
  </si>
  <si>
    <t>ETD</t>
  </si>
  <si>
    <t xml:space="preserve">ETA </t>
  </si>
  <si>
    <t>*** REMARK : ABOVE SAILING SCHEDULE ARE SUBJECTED TO CHANGE WITHOUT PRIOR NOTICES .</t>
  </si>
  <si>
    <t>Office in Hochiminh City</t>
  </si>
  <si>
    <t>New Port Cypress JSC</t>
  </si>
  <si>
    <t>Ben Line Agencies Cambodia</t>
  </si>
  <si>
    <t>Agents in Phnom Penh</t>
  </si>
  <si>
    <t>New Port - Cypress Joint Stock Company</t>
  </si>
  <si>
    <t>HCM - TCCM</t>
  </si>
  <si>
    <t>HCM - CAT LAI</t>
  </si>
  <si>
    <t>TAY NAM 04</t>
  </si>
  <si>
    <t>31-32A/168, Regency Square, Blvd. Samech Monireth, Phnom Penh</t>
  </si>
  <si>
    <t>Tel/Fax : 855 - 23222673</t>
  </si>
  <si>
    <t>Email: com.mgr@benline.com.kh</t>
  </si>
  <si>
    <t>PIC: Mr. Nhiev Kol</t>
  </si>
  <si>
    <t>Mobile: 016 761 410</t>
  </si>
  <si>
    <t>PIC : Mr Phi - Operation Manager</t>
  </si>
  <si>
    <t xml:space="preserve">Phuong Cat Lai, Quan 2, Tp. HCM </t>
  </si>
  <si>
    <t>Room 103, Cang Tan Cang – Cat Lai, duong Nguyen Thi Dinh,</t>
  </si>
  <si>
    <t>Mr. Dao - Operation Supervisor</t>
  </si>
  <si>
    <t>Email: phi@newportcypress.com</t>
  </si>
  <si>
    <t>Mobile: 0908218681</t>
  </si>
  <si>
    <t>Email: document@newportcypress.com</t>
  </si>
  <si>
    <t>Mobile: 0902334482</t>
  </si>
  <si>
    <t>Tel: 08 3742 5200 -01  Fax: 08 3742 5202</t>
  </si>
  <si>
    <t>DIRECT SERVICE BETWEEN HOCHIMINH -- PHNOM PENH</t>
  </si>
  <si>
    <t>TAY NAM 06</t>
  </si>
  <si>
    <t>HCM - Cat Lai</t>
  </si>
  <si>
    <t>** SCHEDULE FROM HOCHIMINH TO PHNOM PENH FOR NOV -- 2010 - TAY NAM 04</t>
  </si>
  <si>
    <t>TN4/034W</t>
  </si>
  <si>
    <t>TN4/035W</t>
  </si>
  <si>
    <t>TN4/036W</t>
  </si>
  <si>
    <t>TN4/037W</t>
  </si>
  <si>
    <t>TN4/038W</t>
  </si>
  <si>
    <t>** SCHEDULE FROM  PHNOM PENH TO HOCHIMINH FOR NOV -- 2010 - TAY NAM 04</t>
  </si>
  <si>
    <t>TN4/034E</t>
  </si>
  <si>
    <t>TN4/035E</t>
  </si>
  <si>
    <t>TN4/036E</t>
  </si>
  <si>
    <t>TN4/037E</t>
  </si>
  <si>
    <t>TN6/034W</t>
  </si>
  <si>
    <t>TN6/035W</t>
  </si>
  <si>
    <t>** SCHEDULE FROM HOCHIMINH TO PHNOM PENH FOR NOV -- 2010 - TAY NAM 06</t>
  </si>
  <si>
    <t>TN6/036W</t>
  </si>
  <si>
    <t>TN6/037W</t>
  </si>
  <si>
    <t>TN6/038W</t>
  </si>
  <si>
    <t>TN6/034E</t>
  </si>
  <si>
    <t>TN6/035E</t>
  </si>
  <si>
    <t>TN6/036E</t>
  </si>
  <si>
    <t>TN6/037E</t>
  </si>
  <si>
    <t>TN6/038E</t>
  </si>
  <si>
    <t>** SCHEDULE FROM  PHNOM PENH TO HOCHIMINH FOR NOV -- 2010 - TAY NAM 06</t>
  </si>
  <si>
    <t>General Agent in Phnom Penh Port</t>
  </si>
  <si>
    <t>Tel/Fax : +855. 2322 2673</t>
  </si>
  <si>
    <t xml:space="preserve">The schedule is subject to change with or without prior notice. </t>
  </si>
  <si>
    <t>We can serve others terminal as below but depends on the volume.</t>
  </si>
  <si>
    <t>Email: sales@newportcypress.com; document@newportcypress.com; operation@newportcypress.com</t>
  </si>
  <si>
    <t>For further informaiton and booking please feel free to contact us as details below:</t>
  </si>
  <si>
    <t>Acceptance terminal: TCIT, TCCT, Cat Lai, (subject to the voume for&gt; SITV, VICT, Tan Thuan, ICD Tanamexco, Khanh Hoi)</t>
  </si>
  <si>
    <t xml:space="preserve">NEW PORT CYPRESS JOIN STOCK COMPANY </t>
  </si>
  <si>
    <t xml:space="preserve">Saigon Newport - 722 Dien Bien Phu St., </t>
  </si>
  <si>
    <t>Ward 22, Binh Thanh Dist., HCMC, Vietnam</t>
  </si>
  <si>
    <t>Tel: +848 35128806 / 8809   Fax: +848 35128807</t>
  </si>
  <si>
    <t xml:space="preserve">Head Office in Hochiminh City / </t>
  </si>
  <si>
    <r>
      <rPr>
        <b/>
        <u val="single"/>
        <sz val="11"/>
        <rFont val="Arial"/>
        <family val="2"/>
      </rPr>
      <t>Sales and Marketing</t>
    </r>
    <r>
      <rPr>
        <u val="single"/>
        <sz val="11"/>
        <rFont val="Arial"/>
        <family val="2"/>
      </rPr>
      <t>:</t>
    </r>
    <r>
      <rPr>
        <sz val="11"/>
        <rFont val="Arial"/>
        <family val="2"/>
      </rPr>
      <t xml:space="preserve"> sales@newportcypress.com</t>
    </r>
  </si>
  <si>
    <r>
      <rPr>
        <b/>
        <sz val="10"/>
        <rFont val="Arial"/>
        <family val="2"/>
      </rPr>
      <t>Mr.Phi:</t>
    </r>
    <r>
      <rPr>
        <sz val="10"/>
        <rFont val="Arial"/>
        <family val="2"/>
      </rPr>
      <t xml:space="preserve">           +84.0.908 218 681 /        opsmgr@newportcypress.com</t>
    </r>
  </si>
  <si>
    <r>
      <rPr>
        <b/>
        <sz val="10"/>
        <rFont val="Arial"/>
        <family val="2"/>
      </rPr>
      <t>Ms. Tra</t>
    </r>
    <r>
      <rPr>
        <sz val="10"/>
        <rFont val="Arial"/>
        <family val="2"/>
      </rPr>
      <t xml:space="preserve"> :         + 84.0.979.790.798 /       csmgr@newportcypress.com</t>
    </r>
  </si>
  <si>
    <r>
      <rPr>
        <b/>
        <u val="single"/>
        <sz val="11"/>
        <rFont val="Arial"/>
        <family val="2"/>
      </rPr>
      <t>Customer Service and Documentation: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</si>
  <si>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Ms. Quynh:</t>
    </r>
    <r>
      <rPr>
        <sz val="10"/>
        <rFont val="Arial"/>
        <family val="2"/>
      </rPr>
      <t xml:space="preserve">     +84.0.908.344.855 /       cs@newportcypress.com</t>
    </r>
  </si>
  <si>
    <r>
      <rPr>
        <b/>
        <sz val="10"/>
        <rFont val="Arial"/>
        <family val="2"/>
      </rPr>
      <t xml:space="preserve">Ms.Hieu </t>
    </r>
    <r>
      <rPr>
        <sz val="10"/>
        <rFont val="Arial"/>
        <family val="2"/>
      </rPr>
      <t>:        +84.0.122 761 1130/      document@newportcypress.com</t>
    </r>
  </si>
  <si>
    <r>
      <rPr>
        <b/>
        <sz val="10"/>
        <rFont val="Arial"/>
        <family val="2"/>
      </rPr>
      <t>Ms. Thao</t>
    </r>
    <r>
      <rPr>
        <sz val="10"/>
        <rFont val="Arial"/>
        <family val="2"/>
      </rPr>
      <t>:       +84.0.16.68.57.62.98/    document@newportcypress.com</t>
    </r>
  </si>
  <si>
    <r>
      <rPr>
        <b/>
        <u val="single"/>
        <sz val="11"/>
        <rFont val="Arial"/>
        <family val="2"/>
      </rPr>
      <t>Operation</t>
    </r>
    <r>
      <rPr>
        <b/>
        <sz val="10"/>
        <rFont val="Arial"/>
        <family val="2"/>
      </rPr>
      <t xml:space="preserve">: </t>
    </r>
  </si>
  <si>
    <r>
      <rPr>
        <b/>
        <sz val="10"/>
        <rFont val="Arial"/>
        <family val="2"/>
      </rPr>
      <t>Mr.Phi</t>
    </r>
    <r>
      <rPr>
        <sz val="10"/>
        <rFont val="Arial"/>
        <family val="2"/>
      </rPr>
      <t xml:space="preserve"> :          +84.0.908 28 681 /     opsmgr@newportcypress.com</t>
    </r>
  </si>
  <si>
    <r>
      <rPr>
        <b/>
        <sz val="10"/>
        <rFont val="Arial"/>
        <family val="2"/>
      </rPr>
      <t>Mr. Dao</t>
    </r>
    <r>
      <rPr>
        <sz val="10"/>
        <rFont val="Arial"/>
        <family val="2"/>
      </rPr>
      <t>:         +84.0.902.33.44.82 /  ops@newportcypress.com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</si>
  <si>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+84.0.909.918..483 /  ops@newportcypress.com</t>
    </r>
  </si>
  <si>
    <t>VINALINES PIONEER</t>
  </si>
  <si>
    <t>HAI PHONG</t>
  </si>
  <si>
    <t>ETA</t>
  </si>
  <si>
    <t xml:space="preserve">ME LINH </t>
  </si>
  <si>
    <t>BIEN DONG NAVIGATOR</t>
  </si>
  <si>
    <t>BIEN DONG MARINER</t>
  </si>
  <si>
    <t>214S</t>
  </si>
  <si>
    <t xml:space="preserve">VAN HUNG </t>
  </si>
  <si>
    <t>** WEST BOUND SCHEDULE FROM HAI PHONG / HOCHIMINH / CAI MEP TO PHNOM PENH **</t>
  </si>
  <si>
    <t>** EAST BOUND SCHEDULE FROM PHNOM PENH TO CAI MEP / HOCHIMINH / HAI PHONG **</t>
  </si>
  <si>
    <t>Biendong Logistics., Jsc.</t>
  </si>
  <si>
    <t>Headquaters: No. 136 Hoang Quoc Viet str., Cau Giay dist., Ha Noi City, Viet Nam</t>
  </si>
  <si>
    <t>Operations office: No. 01 Thuy khue str., Tay Ho dist., Ha Noi city, Viet Nam</t>
  </si>
  <si>
    <t>Hunting: +84.4.37557660</t>
  </si>
  <si>
    <t xml:space="preserve">Tel.:        +84.4.37557661 (5 lines) </t>
  </si>
  <si>
    <t>Fax:        +84.4.37557608/09</t>
  </si>
  <si>
    <t xml:space="preserve">E-mail:   lehuy@biendonglogistics.com.vn  </t>
  </si>
  <si>
    <t xml:space="preserve">Website: www.biendonglogistics.com.vn </t>
  </si>
  <si>
    <t>General Agent in Hai Phong</t>
  </si>
  <si>
    <t>DIRECT SERVICE BETWEEN HAI PHONG / HOCHIMINH / CAI MEP AND PHNOMPENH</t>
  </si>
  <si>
    <t>215S</t>
  </si>
  <si>
    <t>216S</t>
  </si>
  <si>
    <t>217S</t>
  </si>
  <si>
    <t>227S</t>
  </si>
  <si>
    <t>228S</t>
  </si>
  <si>
    <t>229S</t>
  </si>
  <si>
    <t>PIC: Mr. Hang Tony,</t>
  </si>
  <si>
    <t>E-mail: npc.mktg@benline.com.kh</t>
  </si>
  <si>
    <t>Mobile: +855 12 772 781</t>
  </si>
  <si>
    <t>CM06/027E</t>
  </si>
  <si>
    <t>CAI MEP 06.</t>
  </si>
  <si>
    <t>CM06/026E</t>
  </si>
  <si>
    <t>230S</t>
  </si>
  <si>
    <t>CM06/026W</t>
  </si>
  <si>
    <t xml:space="preserve">CAI MEP 06 </t>
  </si>
  <si>
    <t xml:space="preserve">CAI MEP 16 </t>
  </si>
  <si>
    <t xml:space="preserve">CM 16/008W </t>
  </si>
  <si>
    <t xml:space="preserve">CM16/010W </t>
  </si>
  <si>
    <t>CM06/028W</t>
  </si>
  <si>
    <t xml:space="preserve">CM16/009E </t>
  </si>
  <si>
    <t>CM16/008E</t>
  </si>
  <si>
    <t xml:space="preserve">CM06/028E </t>
  </si>
  <si>
    <t>020S</t>
  </si>
  <si>
    <t xml:space="preserve">011S </t>
  </si>
  <si>
    <t xml:space="preserve">021S </t>
  </si>
  <si>
    <t xml:space="preserve">022S </t>
  </si>
  <si>
    <t>012S</t>
  </si>
  <si>
    <t>013S</t>
  </si>
  <si>
    <t>023S</t>
  </si>
  <si>
    <t xml:space="preserve">CM06/027W </t>
  </si>
  <si>
    <t>CM16/009W</t>
  </si>
  <si>
    <t>CM06/029W</t>
  </si>
  <si>
    <t>CM16/011W</t>
  </si>
  <si>
    <t>CM16/010E</t>
  </si>
  <si>
    <t xml:space="preserve">CM16/011E </t>
  </si>
  <si>
    <t>VESSELS / VOY</t>
  </si>
  <si>
    <t xml:space="preserve">VAN XUAN </t>
  </si>
  <si>
    <t xml:space="preserve">CAT LAI </t>
  </si>
  <si>
    <t xml:space="preserve">HAI PHONG- DOAN XA </t>
  </si>
  <si>
    <r>
      <rPr>
        <b/>
        <sz val="10"/>
        <rFont val="Arial"/>
        <family val="2"/>
      </rPr>
      <t>Mr.Phi:</t>
    </r>
    <r>
      <rPr>
        <sz val="10"/>
        <rFont val="Arial"/>
        <family val="2"/>
      </rPr>
      <t xml:space="preserve">           +84.0.908 218 681 /        phi.lh@newportcypress.com</t>
    </r>
  </si>
  <si>
    <r>
      <rPr>
        <b/>
        <sz val="10"/>
        <rFont val="Arial"/>
        <family val="2"/>
      </rPr>
      <t>Ms. Tra</t>
    </r>
    <r>
      <rPr>
        <sz val="10"/>
        <rFont val="Arial"/>
        <family val="2"/>
      </rPr>
      <t xml:space="preserve"> :         + 84.0.979.790.798 /       tra.dinh@newportcypress.com</t>
    </r>
  </si>
  <si>
    <t xml:space="preserve">CAI MEP 10 </t>
  </si>
  <si>
    <t xml:space="preserve">VOYAGE </t>
  </si>
  <si>
    <r>
      <rPr>
        <b/>
        <sz val="10"/>
        <rFont val="Arial"/>
        <family val="2"/>
      </rPr>
      <t xml:space="preserve">Ms.Hieu </t>
    </r>
    <r>
      <rPr>
        <sz val="10"/>
        <rFont val="Arial"/>
        <family val="2"/>
      </rPr>
      <t>:        +84.0.122 761 1130/      hieu.nguyen@newportcypress.com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</si>
  <si>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+84.0.909.918..483 /  operation@newportcypress.com</t>
    </r>
  </si>
  <si>
    <r>
      <rPr>
        <b/>
        <sz val="10"/>
        <rFont val="Arial"/>
        <family val="2"/>
      </rPr>
      <t>Mr. Dao</t>
    </r>
    <r>
      <rPr>
        <sz val="10"/>
        <rFont val="Arial"/>
        <family val="2"/>
      </rPr>
      <t>:         +84.0.902.33.44.82 /  dao@newportcypress.com</t>
    </r>
  </si>
  <si>
    <t xml:space="preserve">      ** WEST BOUND SCHEDULE FROM HAI PHONG / HOCHIMINH / CAI MEP TO PHNOM PENH **</t>
  </si>
  <si>
    <t xml:space="preserve">                          ** EAST BOUND SCHEDULE FROM PHNOM PENH TO CAI MEP / HOCHIMINH / HAI PHONG **</t>
  </si>
  <si>
    <r>
      <rPr>
        <b/>
        <sz val="10"/>
        <rFont val="Arial"/>
        <family val="2"/>
      </rPr>
      <t>Mr. Huu</t>
    </r>
    <r>
      <rPr>
        <sz val="10"/>
        <rFont val="Arial"/>
        <family val="2"/>
      </rPr>
      <t>:         +84.0.0985 141 880 / operation@newportcypress.com</t>
    </r>
  </si>
  <si>
    <t>BIEN DONG 
MARINER MB220S</t>
  </si>
  <si>
    <t>BIEN DONG 
MARINER MB221S</t>
  </si>
  <si>
    <t>BIENDONG 
NAVIGATOR NB222S</t>
  </si>
  <si>
    <t>BIENDONG 
NAVIGATOR NB223S</t>
  </si>
  <si>
    <t xml:space="preserve">CM06/035W </t>
  </si>
  <si>
    <t xml:space="preserve">CM06/036W </t>
  </si>
  <si>
    <t xml:space="preserve">CM06/037W </t>
  </si>
  <si>
    <t>CM16/019W</t>
  </si>
  <si>
    <t>CM10/006W</t>
  </si>
  <si>
    <t>013N</t>
  </si>
  <si>
    <t>021N</t>
  </si>
  <si>
    <t>014N</t>
  </si>
  <si>
    <t>022N</t>
  </si>
  <si>
    <t>015N</t>
  </si>
  <si>
    <t>BIEN DONG MARINER MB219S</t>
  </si>
  <si>
    <t>CM10/005W</t>
  </si>
  <si>
    <t>CM10/007W</t>
  </si>
  <si>
    <t>CM10/008W</t>
  </si>
  <si>
    <t>CM10/009W</t>
  </si>
  <si>
    <t>CM10/005E</t>
  </si>
  <si>
    <t>CM16/018W</t>
  </si>
  <si>
    <t>ETD 
HAI PHONG</t>
  </si>
  <si>
    <t>ETA
HCM</t>
  </si>
  <si>
    <t>CAI MEP 16</t>
  </si>
  <si>
    <t>CM06/038W</t>
  </si>
  <si>
    <t>CM16/016W</t>
  </si>
  <si>
    <t>CM16/017W</t>
  </si>
  <si>
    <t>CM06/035E</t>
  </si>
  <si>
    <t>CM06/036E</t>
  </si>
  <si>
    <t>CM06/037E</t>
  </si>
  <si>
    <t>CM06/038E</t>
  </si>
  <si>
    <t>CM16/016E</t>
  </si>
  <si>
    <t>CM16/017E</t>
  </si>
  <si>
    <t>CM16/018E</t>
  </si>
  <si>
    <t>CM16/019E</t>
  </si>
  <si>
    <t>CM10/009E</t>
  </si>
  <si>
    <t xml:space="preserve">CM10/007E </t>
  </si>
  <si>
    <t xml:space="preserve">CM10/008E </t>
  </si>
  <si>
    <t>CM10/006E</t>
  </si>
  <si>
    <t>BEN LINE AGENCIES (S) PTE LTD</t>
  </si>
  <si>
    <t>200 Cantonment Road #13-05 Southpoint</t>
  </si>
  <si>
    <t>Singapore 089763</t>
  </si>
  <si>
    <t>Tel: (65) 6225 3522</t>
  </si>
  <si>
    <t>Fax: (65) 6224 0163</t>
  </si>
  <si>
    <t>SINGAPORE - HOCHIMINH  - PHNOMPENH</t>
  </si>
  <si>
    <t>ETA SIN</t>
  </si>
  <si>
    <t>ETA CATLAI</t>
  </si>
  <si>
    <t>ETA PHNOM PENH</t>
  </si>
  <si>
    <t>VAN XUAN 019N</t>
  </si>
  <si>
    <t>27/10</t>
  </si>
  <si>
    <t>30/10</t>
  </si>
  <si>
    <t>02/11</t>
  </si>
  <si>
    <t>04/11</t>
  </si>
  <si>
    <t xml:space="preserve">CM06/033W </t>
  </si>
  <si>
    <t>31/10</t>
  </si>
  <si>
    <t xml:space="preserve">CM16/015W </t>
  </si>
  <si>
    <t>VINALINES PIONEER 013N</t>
  </si>
  <si>
    <t>03/11</t>
  </si>
  <si>
    <t>06/11</t>
  </si>
  <si>
    <t>09/11</t>
  </si>
  <si>
    <t>11/11</t>
  </si>
  <si>
    <t xml:space="preserve">CM06/034W </t>
  </si>
  <si>
    <t>07/11</t>
  </si>
  <si>
    <t xml:space="preserve">CM16/016W </t>
  </si>
  <si>
    <t>VAN XUAN 020N</t>
  </si>
  <si>
    <t>10/11</t>
  </si>
  <si>
    <t>13/11</t>
  </si>
  <si>
    <t>16/11</t>
  </si>
  <si>
    <t>18/11</t>
  </si>
  <si>
    <t>14/11</t>
  </si>
  <si>
    <t xml:space="preserve">CM16/017W </t>
  </si>
  <si>
    <t>VINALINES PIONEER 014N</t>
  </si>
  <si>
    <t>17/11</t>
  </si>
  <si>
    <t>20/11</t>
  </si>
  <si>
    <t>23/11</t>
  </si>
  <si>
    <t>25/11</t>
  </si>
  <si>
    <t>21/11</t>
  </si>
  <si>
    <t xml:space="preserve">CM16/018W </t>
  </si>
  <si>
    <t>MARKETING   /   EMAIL: marketing@benline.com.sg</t>
  </si>
  <si>
    <t>VINCE NG</t>
  </si>
  <si>
    <t xml:space="preserve">DID : 6420 9156  </t>
  </si>
  <si>
    <t>CUSTOMER SERVICE   /   EMAIL: marketing@benline.com.sg</t>
  </si>
  <si>
    <t>JOANNA WEE</t>
  </si>
  <si>
    <t xml:space="preserve">DID : 6420 9112  </t>
  </si>
  <si>
    <t>IRENE LEE</t>
  </si>
  <si>
    <t>DID : 6420 9161</t>
  </si>
  <si>
    <t>BL &amp; INVOICE   /   EMAIL: documentation@benline.com.sg</t>
  </si>
  <si>
    <t>ANGELA KWAN</t>
  </si>
  <si>
    <t>DID : 6420 9104</t>
  </si>
  <si>
    <t>CAI MEP 06</t>
  </si>
  <si>
    <t>CM06/041W</t>
  </si>
  <si>
    <t>CM16/020W</t>
  </si>
  <si>
    <t>CM16/021W</t>
  </si>
  <si>
    <t>CM16/022W</t>
  </si>
  <si>
    <t>CM06/039W</t>
  </si>
  <si>
    <t>CM06/040W</t>
  </si>
  <si>
    <t>CM16/023W</t>
  </si>
  <si>
    <t>CM16/020E</t>
  </si>
  <si>
    <t>CM16/021E</t>
  </si>
  <si>
    <t>CM16/022E</t>
  </si>
  <si>
    <t>CM16/023E</t>
  </si>
  <si>
    <t>CM06/039E</t>
  </si>
  <si>
    <t xml:space="preserve">CM06/040E </t>
  </si>
  <si>
    <t xml:space="preserve">CM06/041E </t>
  </si>
  <si>
    <t>CM06/042E</t>
  </si>
  <si>
    <t>BIEN DONG MARINER MB222S</t>
  </si>
  <si>
    <t>VINALINES PIONEER 016S</t>
  </si>
  <si>
    <t>BIEN DONG MARINER MB223S</t>
  </si>
  <si>
    <t>016N</t>
  </si>
  <si>
    <t>VINALINES PIONEER 017S</t>
  </si>
  <si>
    <t>BIENDONG FREIGHTER FT209S</t>
  </si>
  <si>
    <t xml:space="preserve">BIENDONG FREIGHTER FT210S </t>
  </si>
  <si>
    <t>ME LINH</t>
  </si>
  <si>
    <t>ME LINH 018S</t>
  </si>
  <si>
    <t>ME LINH 019S</t>
  </si>
  <si>
    <t>018N</t>
  </si>
  <si>
    <t>019N</t>
  </si>
  <si>
    <r>
      <rPr>
        <b/>
        <sz val="10"/>
        <rFont val="Arial"/>
        <family val="2"/>
      </rPr>
      <t>Ms. Ly:</t>
    </r>
    <r>
      <rPr>
        <sz val="10"/>
        <rFont val="Arial"/>
        <family val="2"/>
      </rPr>
      <t xml:space="preserve">           +84.0.93.35.35.403 /       cs@newportcypress.com</t>
    </r>
  </si>
  <si>
    <r>
      <rPr>
        <b/>
        <sz val="10"/>
        <rFont val="Arial"/>
        <family val="2"/>
      </rPr>
      <t>Ms. Quy</t>
    </r>
    <r>
      <rPr>
        <sz val="10"/>
        <rFont val="Arial"/>
        <family val="2"/>
      </rPr>
      <t>:         +84.0.166.404.7075  /    document@newportcypress.com</t>
    </r>
  </si>
  <si>
    <r>
      <rPr>
        <b/>
        <sz val="10"/>
        <rFont val="Arial"/>
        <family val="2"/>
      </rPr>
      <t>Ms. Thao</t>
    </r>
    <r>
      <rPr>
        <sz val="10"/>
        <rFont val="Arial"/>
        <family val="2"/>
      </rPr>
      <t>:       +84.0.16.68.57.62.98 /    document@newportcypress.com</t>
    </r>
  </si>
  <si>
    <r>
      <rPr>
        <b/>
        <sz val="10"/>
        <rFont val="Arial"/>
        <family val="2"/>
      </rPr>
      <t xml:space="preserve">Ms. Hieu </t>
    </r>
    <r>
      <rPr>
        <sz val="10"/>
        <rFont val="Arial"/>
        <family val="2"/>
      </rPr>
      <t>:        +84.0.122 761 1130/      hieu.nguyen@newportcypress.com</t>
    </r>
  </si>
  <si>
    <t>TAY NAM 10</t>
  </si>
  <si>
    <t xml:space="preserve">TN10/001W </t>
  </si>
  <si>
    <t xml:space="preserve">TAY NAM 10 </t>
  </si>
  <si>
    <t xml:space="preserve">TN10/002W </t>
  </si>
  <si>
    <t xml:space="preserve">TN10/003W </t>
  </si>
  <si>
    <t>TN10/004W</t>
  </si>
  <si>
    <t>TN10/001E</t>
  </si>
  <si>
    <t>TN10/002E</t>
  </si>
  <si>
    <t>TN10/003E</t>
  </si>
  <si>
    <t>TN10/004E</t>
  </si>
  <si>
    <t>Vinalines Container Shipping Company - Hai Phong Office</t>
  </si>
  <si>
    <t>General Agent in Da Nang</t>
  </si>
  <si>
    <t>E  hoanvt@vinalinescontainer.com</t>
  </si>
  <si>
    <t>Vinalines Container Shipping Company - Da Nang Office</t>
  </si>
  <si>
    <t>71 Nguyen Du st, Hai Chau Dist, Da Nang, Vietnam</t>
  </si>
  <si>
    <t>Mr. Vu Trong Hoan</t>
  </si>
  <si>
    <t>Tel  +84 511 3888835</t>
  </si>
  <si>
    <t>Fax +84 511 3888834</t>
  </si>
  <si>
    <t>M    +84 906245225</t>
  </si>
  <si>
    <t>General Agent in Singapore</t>
  </si>
  <si>
    <t>Ms. Jessie Lee/Ms. Catherine Hong</t>
  </si>
  <si>
    <t>Collyer Shipping Pte Ltd</t>
  </si>
  <si>
    <t>20 Harbour Drive, #05-03 PSA Vista</t>
  </si>
  <si>
    <t>Singapore 117612</t>
  </si>
  <si>
    <t>Tel : 65-6836 6776, Direct : 65-6572 1621, HP : 65-9631 0171</t>
  </si>
  <si>
    <t>Email : Jessie.lee@collyer.biz/ catherine.hong@collyer.biz</t>
  </si>
  <si>
    <r>
      <rPr>
        <b/>
        <sz val="10"/>
        <rFont val="Arial"/>
        <family val="2"/>
      </rPr>
      <t>Ms. Tra</t>
    </r>
    <r>
      <rPr>
        <sz val="10"/>
        <rFont val="Arial"/>
        <family val="2"/>
      </rPr>
      <t xml:space="preserve"> :         + 84 979 790 798 /       tra.dinh@newportcypress.com</t>
    </r>
  </si>
  <si>
    <r>
      <rPr>
        <b/>
        <sz val="10"/>
        <rFont val="Arial"/>
        <family val="2"/>
      </rPr>
      <t>Ms. Quy</t>
    </r>
    <r>
      <rPr>
        <sz val="10"/>
        <rFont val="Arial"/>
        <family val="2"/>
      </rPr>
      <t>:         +84 166 404 7075  /    document@newportcypress.com</t>
    </r>
  </si>
  <si>
    <r>
      <rPr>
        <b/>
        <sz val="10"/>
        <rFont val="Arial"/>
        <family val="2"/>
      </rPr>
      <t>Ms. Ly:</t>
    </r>
    <r>
      <rPr>
        <sz val="10"/>
        <rFont val="Arial"/>
        <family val="2"/>
      </rPr>
      <t xml:space="preserve">            +84 93 35 35 403 /       cs@newportcypress.com</t>
    </r>
  </si>
  <si>
    <r>
      <rPr>
        <b/>
        <sz val="10"/>
        <rFont val="Arial"/>
        <family val="2"/>
      </rPr>
      <t>Mr. Long</t>
    </r>
    <r>
      <rPr>
        <sz val="10"/>
        <rFont val="Arial"/>
        <family val="2"/>
      </rPr>
      <t>:       +84 909 918 483 /  operation@newportcypress.com</t>
    </r>
  </si>
  <si>
    <r>
      <rPr>
        <b/>
        <sz val="10"/>
        <rFont val="Arial"/>
        <family val="2"/>
      </rPr>
      <t>Mr. Huu</t>
    </r>
    <r>
      <rPr>
        <sz val="10"/>
        <rFont val="Arial"/>
        <family val="2"/>
      </rPr>
      <t>:         +84 985 141 880 / operation@newportcypress.com</t>
    </r>
  </si>
  <si>
    <t xml:space="preserve">NEW PORT CYPRESS JOINT STOCK COMPANY </t>
  </si>
  <si>
    <t>Do Ba Nguyen</t>
  </si>
  <si>
    <t>Email: nguyendb@vinalinescontainer.com</t>
  </si>
  <si>
    <t>HOTLINE OPS 0909.988.707</t>
  </si>
  <si>
    <t>NEWPORT CYPRESS (CAMBODIA) CO., LTD</t>
  </si>
  <si>
    <t>No. 797 Preah Monivong Blvd, Sangkat Phsar Doeum Tkov, Khan Chamkarmorn, Phnom Penh</t>
  </si>
  <si>
    <t>Fax : +855. 236 871 233</t>
  </si>
  <si>
    <t>Tel : +855. 236 871 232</t>
  </si>
  <si>
    <t>NEWPORT CYPRESS 01</t>
  </si>
  <si>
    <t>NEWPORT CYPRESS 02</t>
  </si>
  <si>
    <t xml:space="preserve">Hai Phong Office: </t>
  </si>
  <si>
    <t xml:space="preserve">15th Floor, Maritime Bank Tower, No 180-192 Nguyen Cong Tru Str., </t>
  </si>
  <si>
    <t>Nguyen Thai Binh Ward, Dist. 1, Ho Chi Minh City.</t>
  </si>
  <si>
    <t>Tel: 848 3914 7748/49/50          Fax: 848 39147751</t>
  </si>
  <si>
    <t xml:space="preserve">HAI PHONG- PTSC </t>
  </si>
  <si>
    <r>
      <rPr>
        <b/>
        <sz val="10"/>
        <rFont val="Arial"/>
        <family val="2"/>
      </rPr>
      <t>Ms. Huong:</t>
    </r>
    <r>
      <rPr>
        <sz val="10"/>
        <rFont val="Arial"/>
        <family val="2"/>
      </rPr>
      <t xml:space="preserve">     +84 126 766 77 12 /       cs@newportcypress.com</t>
    </r>
  </si>
  <si>
    <t xml:space="preserve"> </t>
  </si>
  <si>
    <r>
      <rPr>
        <b/>
        <sz val="10"/>
        <rFont val="Arial"/>
        <family val="2"/>
      </rPr>
      <t>Ms Vinh:</t>
    </r>
    <r>
      <rPr>
        <sz val="10"/>
        <rFont val="Arial"/>
        <family val="2"/>
      </rPr>
      <t xml:space="preserve">     +84 914156589 /       thuyvinh@newportcypress.com</t>
    </r>
  </si>
  <si>
    <r>
      <rPr>
        <b/>
        <sz val="10"/>
        <rFont val="Arial"/>
        <family val="2"/>
      </rPr>
      <t>Ms Thuc Ha</t>
    </r>
    <r>
      <rPr>
        <sz val="10"/>
        <rFont val="Arial"/>
        <family val="2"/>
      </rPr>
      <t>: + 841284 300 377 / thuc.ha@newportcypress.com</t>
    </r>
  </si>
  <si>
    <r>
      <rPr>
        <b/>
        <sz val="11"/>
        <rFont val="Arial"/>
        <family val="2"/>
      </rPr>
      <t>Sales and Marketing:</t>
    </r>
    <r>
      <rPr>
        <sz val="11"/>
        <rFont val="Arial"/>
        <family val="2"/>
      </rPr>
      <t xml:space="preserve"> sales@newportcypress.com &amp; trucking.hcm@newportcypress.com</t>
    </r>
  </si>
  <si>
    <r>
      <rPr>
        <b/>
        <sz val="10"/>
        <rFont val="Arial"/>
        <family val="2"/>
      </rPr>
      <t>Ms. Gìau:</t>
    </r>
    <r>
      <rPr>
        <sz val="10"/>
        <rFont val="Arial"/>
        <family val="2"/>
      </rPr>
      <t xml:space="preserve">        +84 963 151 840   /    document@newportcypress.com</t>
    </r>
  </si>
  <si>
    <r>
      <t xml:space="preserve">Mr. Tung Anh: </t>
    </r>
    <r>
      <rPr>
        <sz val="10"/>
        <rFont val="Arial"/>
        <family val="2"/>
      </rPr>
      <t xml:space="preserve">+84 983497605 / anhqt@newportcypress.com </t>
    </r>
  </si>
  <si>
    <t>TAN CANG SHIPPING JSC., 
SAIGON NEWPORT CORPORATION</t>
  </si>
  <si>
    <t>Đ/C: Tầng 02 Tòa nhà Tân Cảng Sài Gòn - Đường Lê Hồng Phong - Hải Phòng.</t>
  </si>
  <si>
    <t>SĐT : 0313. 556 080/81 ( 105 ) FAX : 0313. 556 083</t>
  </si>
  <si>
    <t>NEWPORT CYPRESS 03</t>
  </si>
  <si>
    <t>DAU THUC VAT</t>
  </si>
  <si>
    <t>HCM - CAT LAI/
TAN CANG HIEP PHUOC</t>
  </si>
  <si>
    <t xml:space="preserve">*** The schedule is subject to change with or without prior notice. </t>
  </si>
  <si>
    <r>
      <t xml:space="preserve">*** Acceptance terminal: TCIT, TCTT, CMIT, Cat Lai, </t>
    </r>
    <r>
      <rPr>
        <b/>
        <sz val="10"/>
        <color indexed="10"/>
        <rFont val="Arial"/>
        <family val="2"/>
      </rPr>
      <t>Tan Cang Hiep Phuoc</t>
    </r>
    <r>
      <rPr>
        <b/>
        <sz val="10"/>
        <color indexed="30"/>
        <rFont val="Arial"/>
        <family val="2"/>
      </rPr>
      <t xml:space="preserve">, SPCT, </t>
    </r>
    <r>
      <rPr>
        <b/>
        <sz val="10"/>
        <color indexed="10"/>
        <rFont val="Arial"/>
        <family val="2"/>
      </rPr>
      <t>VICT</t>
    </r>
    <r>
      <rPr>
        <b/>
        <sz val="10"/>
        <color indexed="30"/>
        <rFont val="Arial"/>
        <family val="2"/>
      </rPr>
      <t>, TCVT 
(subject to the voume for Ben Nghe, Lotus, Tan Thuan, ICD Tanamexco, Khanh Hoi)</t>
    </r>
  </si>
  <si>
    <r>
      <t xml:space="preserve">Ms. Thao:       </t>
    </r>
    <r>
      <rPr>
        <sz val="10"/>
        <rFont val="Arial"/>
        <family val="2"/>
      </rPr>
      <t>+84 166 8576 298 /    thanhthao@newportcypress.com</t>
    </r>
  </si>
  <si>
    <r>
      <t xml:space="preserve">Ms. Hieu :      </t>
    </r>
    <r>
      <rPr>
        <sz val="10"/>
        <rFont val="Arial"/>
        <family val="2"/>
      </rPr>
      <t xml:space="preserve"> +84 903 221 007.      hieu.nguyen@newportcypress.com</t>
    </r>
  </si>
  <si>
    <r>
      <t xml:space="preserve">Mr. Thanh:       </t>
    </r>
    <r>
      <rPr>
        <sz val="10"/>
        <rFont val="Arial"/>
        <family val="2"/>
      </rPr>
      <t>+84 934509262/ thanh.dc@newportcypress.com</t>
    </r>
  </si>
  <si>
    <t>VUNG TAU - CAI MEP</t>
  </si>
  <si>
    <t>VUNG TAU- 
CAI MEP</t>
  </si>
  <si>
    <t>NEWPORT CYPRESS 06</t>
  </si>
  <si>
    <r>
      <t xml:space="preserve">MP: </t>
    </r>
    <r>
      <rPr>
        <sz val="10"/>
        <color indexed="8"/>
        <rFont val="Arial"/>
        <family val="2"/>
      </rPr>
      <t>+84 904 333 509</t>
    </r>
  </si>
  <si>
    <r>
      <t xml:space="preserve">Tel: </t>
    </r>
    <r>
      <rPr>
        <sz val="10"/>
        <color indexed="8"/>
        <rFont val="Arial"/>
        <family val="2"/>
      </rPr>
      <t>+84 313 552751</t>
    </r>
  </si>
  <si>
    <r>
      <t>Fax:</t>
    </r>
    <r>
      <rPr>
        <sz val="10"/>
        <color indexed="8"/>
        <rFont val="Arial"/>
        <family val="2"/>
      </rPr>
      <t>+84 313 552 771</t>
    </r>
  </si>
  <si>
    <t>NPC01/094W</t>
  </si>
  <si>
    <t>NPC01/094E</t>
  </si>
  <si>
    <t>NPC01/095W</t>
  </si>
  <si>
    <t>NPC01/096W</t>
  </si>
  <si>
    <t>NPC01/097W</t>
  </si>
  <si>
    <t>NPC02/180W</t>
  </si>
  <si>
    <t>NPC03/068W</t>
  </si>
  <si>
    <t>NPC06/019W</t>
  </si>
  <si>
    <t>NPC01/095E</t>
  </si>
  <si>
    <t>NPC01/096E</t>
  </si>
  <si>
    <t>NPC01/097E</t>
  </si>
  <si>
    <t>NPC02/180E</t>
  </si>
  <si>
    <t>NPC03/068E</t>
  </si>
  <si>
    <t>NPC06/019E</t>
  </si>
  <si>
    <t>NEWPORT CYPRESS 09</t>
  </si>
  <si>
    <t>NEWPORT CYPRESS 10</t>
  </si>
  <si>
    <t>NPC10/007W</t>
  </si>
  <si>
    <t>NPC09/009W</t>
  </si>
  <si>
    <t>NPC10/007E</t>
  </si>
  <si>
    <t>NPC09/009E</t>
  </si>
  <si>
    <t>NPC01/093W</t>
  </si>
  <si>
    <t>TC GLORY 1709S</t>
  </si>
  <si>
    <t>NPC01/093E</t>
  </si>
  <si>
    <t>TC PIONEER 1712N</t>
  </si>
  <si>
    <t>NPC06/020W</t>
  </si>
  <si>
    <t>NPC10/008W</t>
  </si>
  <si>
    <t>NPC03/069W</t>
  </si>
  <si>
    <t>NPC02/181W</t>
  </si>
  <si>
    <t>NPC09/010W</t>
  </si>
  <si>
    <t>NPC06/021W</t>
  </si>
  <si>
    <t>NPC10/009W</t>
  </si>
  <si>
    <t>NPC03/070W</t>
  </si>
  <si>
    <t>NPC02/182W</t>
  </si>
  <si>
    <t>NPC09/011W</t>
  </si>
  <si>
    <t>NPC06/022W</t>
  </si>
  <si>
    <t>NPC10/010W</t>
  </si>
  <si>
    <t>NPC03/071W</t>
  </si>
  <si>
    <t>NPC02/183W</t>
  </si>
  <si>
    <t>NPC09/012W</t>
  </si>
  <si>
    <t>NPC06/023W</t>
  </si>
  <si>
    <t>NPC10/011W</t>
  </si>
  <si>
    <t>NPC03/072W</t>
  </si>
  <si>
    <t>NPC02/184W</t>
  </si>
  <si>
    <t>NPC09/013W</t>
  </si>
  <si>
    <t>TC GLORY 1710S</t>
  </si>
  <si>
    <t>TC GLORY 1711S</t>
  </si>
  <si>
    <t>TC GLORY 1712S</t>
  </si>
  <si>
    <t>TC GLORY 1713S</t>
  </si>
  <si>
    <t>NPC06/020E</t>
  </si>
  <si>
    <t>NPC10/008E</t>
  </si>
  <si>
    <t>NPC03/069E</t>
  </si>
  <si>
    <t>NPC02/181E</t>
  </si>
  <si>
    <t>NPC09/010E</t>
  </si>
  <si>
    <t>NPC06/021E</t>
  </si>
  <si>
    <t>NPC10/009E</t>
  </si>
  <si>
    <t>NPC03/070E</t>
  </si>
  <si>
    <t>NPC02/182E</t>
  </si>
  <si>
    <t>NPC09/011E</t>
  </si>
  <si>
    <t>NPC06/022E</t>
  </si>
  <si>
    <t>NPC10/010E</t>
  </si>
  <si>
    <t>NPC03/071E</t>
  </si>
  <si>
    <t>NPC02/183E</t>
  </si>
  <si>
    <t>NPC09/012E</t>
  </si>
  <si>
    <t>NPC06/023E</t>
  </si>
  <si>
    <t>NPC10/011E</t>
  </si>
  <si>
    <t>NPC03/072E</t>
  </si>
  <si>
    <t>NPC02/184E</t>
  </si>
  <si>
    <t>NPC09/013E</t>
  </si>
  <si>
    <t>TC PIONEER 1713N</t>
  </si>
  <si>
    <t>TC PIONEER 1714N</t>
  </si>
  <si>
    <t>TC PIONEER 1715N</t>
  </si>
  <si>
    <t>TC PIONEER 1716N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</si>
</sst>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\ &quot;₫&quot;;\-#,##0\ &quot;₫&quot;"/>
    <numFmt numFmtId="169" formatCode="#,##0\ &quot;₫&quot;;[Red]\-#,##0\ &quot;₫&quot;"/>
    <numFmt numFmtId="170" formatCode="#,##0.00\ &quot;₫&quot;;\-#,##0.00\ &quot;₫&quot;"/>
    <numFmt numFmtId="171" formatCode="#,##0.00\ &quot;₫&quot;;[Red]\-#,##0.00\ &quot;₫&quot;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d\,\ yyyy"/>
    <numFmt numFmtId="185" formatCode="[$-409]d\-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800]dddd\,\ mmmm\ dd\,\ yyyy"/>
    <numFmt numFmtId="191" formatCode="mm/dd/yy;@"/>
    <numFmt numFmtId="192" formatCode="[$-409]dd\-mmm\-yy;@"/>
    <numFmt numFmtId="193" formatCode="[$-409]d\-mmm;@"/>
    <numFmt numFmtId="194" formatCode="mmm\-yyyy"/>
    <numFmt numFmtId="195" formatCode="d/mmm/yy"/>
  </numFmts>
  <fonts count="123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61"/>
      <name val="Arial"/>
      <family val="2"/>
    </font>
    <font>
      <sz val="10"/>
      <name val="Sans-serif"/>
      <family val="2"/>
    </font>
    <font>
      <b/>
      <sz val="10"/>
      <name val="Sans-serif"/>
      <family val="2"/>
    </font>
    <font>
      <sz val="10"/>
      <color indexed="8"/>
      <name val="VNI-Souvi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u val="single"/>
      <sz val="12"/>
      <color indexed="48"/>
      <name val="Arial"/>
      <family val="2"/>
    </font>
    <font>
      <b/>
      <sz val="16"/>
      <color indexed="48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u val="single"/>
      <sz val="11"/>
      <color indexed="4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2"/>
      <name val="Arial"/>
      <family val="2"/>
    </font>
    <font>
      <sz val="9"/>
      <name val="NSimSun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8"/>
      <name val="Century"/>
      <family val="1"/>
    </font>
    <font>
      <sz val="11"/>
      <color indexed="18"/>
      <name val="Cambria"/>
      <family val="1"/>
    </font>
    <font>
      <b/>
      <sz val="20"/>
      <color indexed="8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Glypha VO"/>
      <family val="0"/>
    </font>
    <font>
      <b/>
      <sz val="11"/>
      <color indexed="8"/>
      <name val="Glypha VO"/>
      <family val="0"/>
    </font>
    <font>
      <sz val="11"/>
      <color indexed="8"/>
      <name val="Glypha VO"/>
      <family val="0"/>
    </font>
    <font>
      <sz val="10"/>
      <color indexed="8"/>
      <name val="Sans-serif"/>
      <family val="2"/>
    </font>
    <font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99"/>
      <name val="Arial"/>
      <family val="2"/>
    </font>
    <font>
      <b/>
      <sz val="11"/>
      <color rgb="FFFF0000"/>
      <name val="Arial"/>
      <family val="2"/>
    </font>
    <font>
      <sz val="11"/>
      <color rgb="FF000080"/>
      <name val="Century"/>
      <family val="1"/>
    </font>
    <font>
      <sz val="11"/>
      <color rgb="FF003399"/>
      <name val="Cambria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20"/>
      <color theme="1"/>
      <name val="Times New Roman"/>
      <family val="1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Glypha VO"/>
      <family val="0"/>
    </font>
    <font>
      <b/>
      <sz val="11"/>
      <color theme="1"/>
      <name val="Glypha VO"/>
      <family val="0"/>
    </font>
    <font>
      <sz val="11"/>
      <color theme="1"/>
      <name val="Glypha VO"/>
      <family val="0"/>
    </font>
    <font>
      <sz val="10"/>
      <color theme="1"/>
      <name val="Sans-serif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3366FF"/>
      <name val="Arial"/>
      <family val="2"/>
    </font>
    <font>
      <b/>
      <sz val="11"/>
      <color rgb="FF222222"/>
      <name val="Arial"/>
      <family val="2"/>
    </font>
    <font>
      <b/>
      <sz val="10"/>
      <color rgb="FF0033CC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93" fontId="0" fillId="0" borderId="0" xfId="0" applyNumberFormat="1" applyAlignment="1">
      <alignment horizontal="center"/>
    </xf>
    <xf numFmtId="193" fontId="4" fillId="0" borderId="0" xfId="0" applyNumberFormat="1" applyFont="1" applyBorder="1" applyAlignment="1">
      <alignment horizontal="center"/>
    </xf>
    <xf numFmtId="193" fontId="19" fillId="0" borderId="0" xfId="0" applyNumberFormat="1" applyFont="1" applyAlignment="1">
      <alignment horizontal="center"/>
    </xf>
    <xf numFmtId="193" fontId="21" fillId="0" borderId="0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/>
    </xf>
    <xf numFmtId="193" fontId="8" fillId="0" borderId="0" xfId="0" applyNumberFormat="1" applyFont="1" applyBorder="1" applyAlignment="1">
      <alignment horizontal="center"/>
    </xf>
    <xf numFmtId="193" fontId="0" fillId="0" borderId="0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93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3" fontId="19" fillId="33" borderId="15" xfId="0" applyNumberFormat="1" applyFont="1" applyFill="1" applyBorder="1" applyAlignment="1">
      <alignment horizontal="center"/>
    </xf>
    <xf numFmtId="193" fontId="19" fillId="33" borderId="14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3" fontId="19" fillId="0" borderId="17" xfId="0" applyNumberFormat="1" applyFont="1" applyFill="1" applyBorder="1" applyAlignment="1">
      <alignment horizontal="center"/>
    </xf>
    <xf numFmtId="193" fontId="19" fillId="0" borderId="1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3" fontId="19" fillId="0" borderId="19" xfId="0" applyNumberFormat="1" applyFont="1" applyFill="1" applyBorder="1" applyAlignment="1">
      <alignment horizontal="center"/>
    </xf>
    <xf numFmtId="193" fontId="19" fillId="0" borderId="15" xfId="0" applyNumberFormat="1" applyFont="1" applyFill="1" applyBorder="1" applyAlignment="1">
      <alignment horizontal="center"/>
    </xf>
    <xf numFmtId="193" fontId="19" fillId="0" borderId="13" xfId="0" applyNumberFormat="1" applyFont="1" applyFill="1" applyBorder="1" applyAlignment="1">
      <alignment horizontal="center"/>
    </xf>
    <xf numFmtId="193" fontId="19" fillId="0" borderId="14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0" xfId="53" applyFont="1" applyAlignment="1" applyProtection="1">
      <alignment/>
      <protection/>
    </xf>
    <xf numFmtId="0" fontId="0" fillId="0" borderId="0" xfId="57" applyFill="1">
      <alignment/>
      <protection/>
    </xf>
    <xf numFmtId="193" fontId="0" fillId="0" borderId="0" xfId="57" applyNumberForma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19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7" fillId="0" borderId="0" xfId="57" applyFont="1" applyFill="1" applyBorder="1" applyAlignment="1">
      <alignment/>
      <protection/>
    </xf>
    <xf numFmtId="193" fontId="0" fillId="0" borderId="0" xfId="57" applyNumberFormat="1" applyFont="1" applyFill="1" applyBorder="1" applyAlignment="1">
      <alignment horizontal="center"/>
      <protection/>
    </xf>
    <xf numFmtId="0" fontId="9" fillId="0" borderId="0" xfId="57" applyFont="1" applyFill="1" applyBorder="1">
      <alignment/>
      <protection/>
    </xf>
    <xf numFmtId="0" fontId="97" fillId="0" borderId="0" xfId="57" applyFont="1">
      <alignment/>
      <protection/>
    </xf>
    <xf numFmtId="0" fontId="7" fillId="0" borderId="0" xfId="57" applyFont="1" applyFill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Border="1">
      <alignment/>
      <protection/>
    </xf>
    <xf numFmtId="0" fontId="13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57" applyFont="1" applyFill="1" applyBorder="1" applyAlignment="1">
      <alignment horizontal="left" vertical="center"/>
      <protection/>
    </xf>
    <xf numFmtId="0" fontId="14" fillId="0" borderId="0" xfId="57" applyFont="1" applyFill="1">
      <alignment/>
      <protection/>
    </xf>
    <xf numFmtId="49" fontId="7" fillId="0" borderId="0" xfId="57" applyNumberFormat="1" applyFont="1" applyFill="1" applyBorder="1" applyAlignment="1" applyProtection="1">
      <alignment vertical="justify"/>
      <protection locked="0"/>
    </xf>
    <xf numFmtId="0" fontId="0" fillId="0" borderId="0" xfId="57" applyFont="1" applyFill="1" applyAlignment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Border="1" applyAlignment="1">
      <alignment vertical="center" wrapText="1"/>
      <protection/>
    </xf>
    <xf numFmtId="193" fontId="8" fillId="0" borderId="0" xfId="57" applyNumberFormat="1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9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0" fontId="98" fillId="0" borderId="0" xfId="57" applyFont="1" applyFill="1" applyBorder="1">
      <alignment/>
      <protection/>
    </xf>
    <xf numFmtId="0" fontId="21" fillId="0" borderId="0" xfId="57" applyFont="1" applyFill="1" applyBorder="1">
      <alignment/>
      <protection/>
    </xf>
    <xf numFmtId="193" fontId="19" fillId="0" borderId="0" xfId="57" applyNumberFormat="1" applyFont="1" applyFill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193" fontId="19" fillId="0" borderId="0" xfId="57" applyNumberFormat="1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center"/>
      <protection/>
    </xf>
    <xf numFmtId="0" fontId="19" fillId="0" borderId="0" xfId="57" applyFont="1" applyFill="1" applyBorder="1">
      <alignment/>
      <protection/>
    </xf>
    <xf numFmtId="0" fontId="17" fillId="0" borderId="0" xfId="57" applyFont="1" applyFill="1" applyBorder="1">
      <alignment/>
      <protection/>
    </xf>
    <xf numFmtId="0" fontId="18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18" fillId="0" borderId="0" xfId="57" applyFont="1" applyFill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99" fillId="0" borderId="0" xfId="57" applyFont="1">
      <alignment/>
      <protection/>
    </xf>
    <xf numFmtId="0" fontId="100" fillId="0" borderId="0" xfId="57" applyFont="1">
      <alignment/>
      <protection/>
    </xf>
    <xf numFmtId="0" fontId="2" fillId="0" borderId="0" xfId="57" applyFont="1" applyFill="1">
      <alignment/>
      <protection/>
    </xf>
    <xf numFmtId="49" fontId="101" fillId="7" borderId="21" xfId="57" applyNumberFormat="1" applyFont="1" applyFill="1" applyBorder="1" applyAlignment="1">
      <alignment horizontal="center" vertical="center"/>
      <protection/>
    </xf>
    <xf numFmtId="193" fontId="19" fillId="7" borderId="21" xfId="57" applyNumberFormat="1" applyFont="1" applyFill="1" applyBorder="1" applyAlignment="1">
      <alignment horizontal="center" vertical="center"/>
      <protection/>
    </xf>
    <xf numFmtId="193" fontId="0" fillId="7" borderId="21" xfId="57" applyNumberFormat="1" applyFont="1" applyFill="1" applyBorder="1" applyAlignment="1">
      <alignment horizontal="center" vertical="center"/>
      <protection/>
    </xf>
    <xf numFmtId="193" fontId="0" fillId="7" borderId="22" xfId="57" applyNumberFormat="1" applyFont="1" applyFill="1" applyBorder="1" applyAlignment="1">
      <alignment horizontal="center" vertical="center"/>
      <protection/>
    </xf>
    <xf numFmtId="49" fontId="0" fillId="7" borderId="23" xfId="57" applyNumberFormat="1" applyFont="1" applyFill="1" applyBorder="1" applyAlignment="1">
      <alignment horizontal="center" vertical="center"/>
      <protection/>
    </xf>
    <xf numFmtId="193" fontId="0" fillId="7" borderId="23" xfId="57" applyNumberFormat="1" applyFont="1" applyFill="1" applyBorder="1" applyAlignment="1">
      <alignment horizontal="center" vertical="center"/>
      <protection/>
    </xf>
    <xf numFmtId="193" fontId="0" fillId="7" borderId="24" xfId="57" applyNumberFormat="1" applyFont="1" applyFill="1" applyBorder="1" applyAlignment="1">
      <alignment horizontal="center" vertical="center"/>
      <protection/>
    </xf>
    <xf numFmtId="49" fontId="0" fillId="7" borderId="21" xfId="57" applyNumberFormat="1" applyFont="1" applyFill="1" applyBorder="1" applyAlignment="1">
      <alignment horizontal="center" vertical="center"/>
      <protection/>
    </xf>
    <xf numFmtId="193" fontId="0" fillId="19" borderId="21" xfId="57" applyNumberFormat="1" applyFont="1" applyFill="1" applyBorder="1" applyAlignment="1">
      <alignment horizontal="center" vertical="center"/>
      <protection/>
    </xf>
    <xf numFmtId="193" fontId="19" fillId="19" borderId="21" xfId="57" applyNumberFormat="1" applyFont="1" applyFill="1" applyBorder="1" applyAlignment="1">
      <alignment horizontal="center" vertical="center"/>
      <protection/>
    </xf>
    <xf numFmtId="193" fontId="19" fillId="19" borderId="23" xfId="57" applyNumberFormat="1" applyFont="1" applyFill="1" applyBorder="1" applyAlignment="1">
      <alignment horizontal="center" vertical="center"/>
      <protection/>
    </xf>
    <xf numFmtId="49" fontId="101" fillId="0" borderId="0" xfId="57" applyNumberFormat="1" applyFont="1" applyFill="1" applyBorder="1" applyAlignment="1">
      <alignment horizontal="center" vertical="center"/>
      <protection/>
    </xf>
    <xf numFmtId="193" fontId="19" fillId="0" borderId="0" xfId="57" applyNumberFormat="1" applyFont="1" applyFill="1" applyBorder="1" applyAlignment="1">
      <alignment horizontal="center" vertical="center"/>
      <protection/>
    </xf>
    <xf numFmtId="193" fontId="0" fillId="0" borderId="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2" fillId="34" borderId="32" xfId="57" applyFont="1" applyFill="1" applyBorder="1" applyAlignment="1">
      <alignment horizontal="center" vertical="center" wrapText="1"/>
      <protection/>
    </xf>
    <xf numFmtId="0" fontId="102" fillId="34" borderId="33" xfId="57" applyFont="1" applyFill="1" applyBorder="1" applyAlignment="1">
      <alignment horizontal="center" vertical="center" wrapText="1"/>
      <protection/>
    </xf>
    <xf numFmtId="193" fontId="102" fillId="34" borderId="33" xfId="57" applyNumberFormat="1" applyFont="1" applyFill="1" applyBorder="1" applyAlignment="1">
      <alignment horizontal="center" vertical="center"/>
      <protection/>
    </xf>
    <xf numFmtId="0" fontId="0" fillId="34" borderId="33" xfId="57" applyFont="1" applyFill="1" applyBorder="1" applyAlignment="1">
      <alignment horizontal="center" vertical="center"/>
      <protection/>
    </xf>
    <xf numFmtId="193" fontId="0" fillId="34" borderId="33" xfId="57" applyNumberFormat="1" applyFont="1" applyFill="1" applyBorder="1" applyAlignment="1">
      <alignment horizontal="center" vertical="center"/>
      <protection/>
    </xf>
    <xf numFmtId="193" fontId="0" fillId="34" borderId="34" xfId="57" applyNumberFormat="1" applyFont="1" applyFill="1" applyBorder="1" applyAlignment="1">
      <alignment horizontal="center" vertical="center"/>
      <protection/>
    </xf>
    <xf numFmtId="0" fontId="101" fillId="34" borderId="35" xfId="57" applyFont="1" applyFill="1" applyBorder="1" applyAlignment="1">
      <alignment horizontal="center" vertical="center"/>
      <protection/>
    </xf>
    <xf numFmtId="0" fontId="19" fillId="34" borderId="21" xfId="57" applyFont="1" applyFill="1" applyBorder="1" applyAlignment="1">
      <alignment horizontal="center" vertical="center"/>
      <protection/>
    </xf>
    <xf numFmtId="193" fontId="0" fillId="34" borderId="21" xfId="57" applyNumberFormat="1" applyFont="1" applyFill="1" applyBorder="1" applyAlignment="1">
      <alignment horizontal="center" vertical="center"/>
      <protection/>
    </xf>
    <xf numFmtId="0" fontId="0" fillId="35" borderId="21" xfId="57" applyFont="1" applyFill="1" applyBorder="1" applyAlignment="1">
      <alignment horizontal="center" vertical="center"/>
      <protection/>
    </xf>
    <xf numFmtId="193" fontId="19" fillId="35" borderId="21" xfId="57" applyNumberFormat="1" applyFont="1" applyFill="1" applyBorder="1" applyAlignment="1">
      <alignment horizontal="center" vertical="center"/>
      <protection/>
    </xf>
    <xf numFmtId="193" fontId="19" fillId="35" borderId="22" xfId="57" applyNumberFormat="1" applyFont="1" applyFill="1" applyBorder="1" applyAlignment="1">
      <alignment horizontal="center" vertical="center"/>
      <protection/>
    </xf>
    <xf numFmtId="0" fontId="0" fillId="34" borderId="35" xfId="57" applyFont="1" applyFill="1" applyBorder="1" applyAlignment="1">
      <alignment horizontal="center" vertical="center"/>
      <protection/>
    </xf>
    <xf numFmtId="193" fontId="19" fillId="34" borderId="21" xfId="57" applyNumberFormat="1" applyFont="1" applyFill="1" applyBorder="1" applyAlignment="1">
      <alignment horizontal="center" vertical="center"/>
      <protection/>
    </xf>
    <xf numFmtId="193" fontId="19" fillId="34" borderId="22" xfId="57" applyNumberFormat="1" applyFont="1" applyFill="1" applyBorder="1" applyAlignment="1">
      <alignment horizontal="center" vertical="center"/>
      <protection/>
    </xf>
    <xf numFmtId="0" fontId="102" fillId="34" borderId="35" xfId="57" applyFont="1" applyFill="1" applyBorder="1" applyAlignment="1">
      <alignment horizontal="center" vertical="center"/>
      <protection/>
    </xf>
    <xf numFmtId="0" fontId="102" fillId="34" borderId="21" xfId="57" applyFont="1" applyFill="1" applyBorder="1" applyAlignment="1">
      <alignment horizontal="center" vertical="center"/>
      <protection/>
    </xf>
    <xf numFmtId="193" fontId="102" fillId="34" borderId="21" xfId="57" applyNumberFormat="1" applyFont="1" applyFill="1" applyBorder="1" applyAlignment="1">
      <alignment horizontal="center" vertical="center"/>
      <protection/>
    </xf>
    <xf numFmtId="193" fontId="19" fillId="36" borderId="21" xfId="57" applyNumberFormat="1" applyFont="1" applyFill="1" applyBorder="1" applyAlignment="1">
      <alignment horizontal="center" vertical="center"/>
      <protection/>
    </xf>
    <xf numFmtId="193" fontId="19" fillId="36" borderId="22" xfId="57" applyNumberFormat="1" applyFont="1" applyFill="1" applyBorder="1" applyAlignment="1">
      <alignment horizontal="center" vertical="center"/>
      <protection/>
    </xf>
    <xf numFmtId="193" fontId="18" fillId="36" borderId="21" xfId="57" applyNumberFormat="1" applyFont="1" applyFill="1" applyBorder="1" applyAlignment="1">
      <alignment horizontal="center"/>
      <protection/>
    </xf>
    <xf numFmtId="0" fontId="102" fillId="34" borderId="36" xfId="57" applyFont="1" applyFill="1" applyBorder="1" applyAlignment="1">
      <alignment horizontal="center" vertical="center"/>
      <protection/>
    </xf>
    <xf numFmtId="0" fontId="102" fillId="34" borderId="23" xfId="57" applyFont="1" applyFill="1" applyBorder="1" applyAlignment="1">
      <alignment horizontal="center" vertical="center"/>
      <protection/>
    </xf>
    <xf numFmtId="193" fontId="102" fillId="34" borderId="23" xfId="57" applyNumberFormat="1" applyFont="1" applyFill="1" applyBorder="1" applyAlignment="1">
      <alignment horizontal="center" vertical="center"/>
      <protection/>
    </xf>
    <xf numFmtId="193" fontId="2" fillId="35" borderId="23" xfId="57" applyNumberFormat="1" applyFont="1" applyFill="1" applyBorder="1" applyAlignment="1">
      <alignment horizontal="center"/>
      <protection/>
    </xf>
    <xf numFmtId="193" fontId="19" fillId="35" borderId="23" xfId="57" applyNumberFormat="1" applyFont="1" applyFill="1" applyBorder="1" applyAlignment="1">
      <alignment horizontal="center" vertical="center"/>
      <protection/>
    </xf>
    <xf numFmtId="193" fontId="19" fillId="35" borderId="24" xfId="57" applyNumberFormat="1" applyFont="1" applyFill="1" applyBorder="1" applyAlignment="1">
      <alignment horizontal="center" vertical="center"/>
      <protection/>
    </xf>
    <xf numFmtId="193" fontId="0" fillId="19" borderId="33" xfId="57" applyNumberFormat="1" applyFont="1" applyFill="1" applyBorder="1" applyAlignment="1">
      <alignment horizontal="center" vertical="center"/>
      <protection/>
    </xf>
    <xf numFmtId="49" fontId="101" fillId="7" borderId="33" xfId="57" applyNumberFormat="1" applyFont="1" applyFill="1" applyBorder="1" applyAlignment="1">
      <alignment horizontal="center" vertical="center"/>
      <protection/>
    </xf>
    <xf numFmtId="193" fontId="19" fillId="7" borderId="33" xfId="57" applyNumberFormat="1" applyFont="1" applyFill="1" applyBorder="1" applyAlignment="1">
      <alignment horizontal="center" vertical="center"/>
      <protection/>
    </xf>
    <xf numFmtId="193" fontId="0" fillId="7" borderId="33" xfId="57" applyNumberFormat="1" applyFont="1" applyFill="1" applyBorder="1" applyAlignment="1">
      <alignment horizontal="center" vertical="center"/>
      <protection/>
    </xf>
    <xf numFmtId="193" fontId="0" fillId="7" borderId="34" xfId="57" applyNumberFormat="1" applyFont="1" applyFill="1" applyBorder="1" applyAlignment="1">
      <alignment horizontal="center" vertical="center"/>
      <protection/>
    </xf>
    <xf numFmtId="49" fontId="0" fillId="7" borderId="35" xfId="57" applyNumberFormat="1" applyFont="1" applyFill="1" applyBorder="1" applyAlignment="1">
      <alignment horizontal="center" vertical="center"/>
      <protection/>
    </xf>
    <xf numFmtId="49" fontId="0" fillId="19" borderId="35" xfId="57" applyNumberFormat="1" applyFont="1" applyFill="1" applyBorder="1" applyAlignment="1">
      <alignment horizontal="center" vertical="center"/>
      <protection/>
    </xf>
    <xf numFmtId="49" fontId="0" fillId="19" borderId="36" xfId="57" applyNumberFormat="1" applyFont="1" applyFill="1" applyBorder="1" applyAlignment="1">
      <alignment horizontal="center" vertical="center"/>
      <protection/>
    </xf>
    <xf numFmtId="193" fontId="0" fillId="19" borderId="23" xfId="57" applyNumberFormat="1" applyFont="1" applyFill="1" applyBorder="1" applyAlignment="1">
      <alignment horizontal="center" vertical="center"/>
      <protection/>
    </xf>
    <xf numFmtId="49" fontId="101" fillId="7" borderId="23" xfId="57" applyNumberFormat="1" applyFont="1" applyFill="1" applyBorder="1" applyAlignment="1">
      <alignment horizontal="center" vertical="center"/>
      <protection/>
    </xf>
    <xf numFmtId="193" fontId="2" fillId="0" borderId="0" xfId="0" applyNumberFormat="1" applyFont="1" applyFill="1" applyBorder="1" applyAlignment="1">
      <alignment horizontal="center" vertical="center"/>
    </xf>
    <xf numFmtId="193" fontId="29" fillId="0" borderId="0" xfId="0" applyNumberFormat="1" applyFont="1" applyFill="1" applyBorder="1" applyAlignment="1">
      <alignment horizontal="center" vertical="center"/>
    </xf>
    <xf numFmtId="0" fontId="4" fillId="0" borderId="37" xfId="57" applyFont="1" applyFill="1" applyBorder="1" applyAlignment="1">
      <alignment horizontal="center" vertical="center"/>
      <protection/>
    </xf>
    <xf numFmtId="0" fontId="4" fillId="0" borderId="38" xfId="57" applyFont="1" applyFill="1" applyBorder="1" applyAlignment="1">
      <alignment horizontal="center" vertical="center"/>
      <protection/>
    </xf>
    <xf numFmtId="193" fontId="102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left"/>
      <protection/>
    </xf>
    <xf numFmtId="193" fontId="103" fillId="0" borderId="39" xfId="57" applyNumberFormat="1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/>
      <protection/>
    </xf>
    <xf numFmtId="0" fontId="104" fillId="0" borderId="0" xfId="57" applyFont="1" applyFill="1" applyAlignment="1">
      <alignment/>
      <protection/>
    </xf>
    <xf numFmtId="0" fontId="105" fillId="0" borderId="0" xfId="57" applyFont="1" applyFill="1" applyBorder="1" applyAlignment="1">
      <alignment vertical="center"/>
      <protection/>
    </xf>
    <xf numFmtId="193" fontId="17" fillId="0" borderId="0" xfId="57" applyNumberFormat="1" applyFont="1" applyFill="1" applyBorder="1" applyAlignment="1">
      <alignment horizontal="center" vertical="center"/>
      <protection/>
    </xf>
    <xf numFmtId="49" fontId="106" fillId="0" borderId="0" xfId="57" applyNumberFormat="1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193" fontId="0" fillId="36" borderId="42" xfId="57" applyNumberFormat="1" applyFont="1" applyFill="1" applyBorder="1" applyAlignment="1">
      <alignment horizontal="center" vertical="center"/>
      <protection/>
    </xf>
    <xf numFmtId="193" fontId="0" fillId="36" borderId="43" xfId="57" applyNumberFormat="1" applyFont="1" applyFill="1" applyBorder="1" applyAlignment="1">
      <alignment horizontal="center" vertical="center"/>
      <protection/>
    </xf>
    <xf numFmtId="193" fontId="0" fillId="36" borderId="44" xfId="57" applyNumberFormat="1" applyFont="1" applyFill="1" applyBorder="1" applyAlignment="1">
      <alignment horizontal="center" vertical="center"/>
      <protection/>
    </xf>
    <xf numFmtId="193" fontId="0" fillId="36" borderId="45" xfId="57" applyNumberFormat="1" applyFont="1" applyFill="1" applyBorder="1" applyAlignment="1">
      <alignment horizontal="center" vertical="center"/>
      <protection/>
    </xf>
    <xf numFmtId="193" fontId="0" fillId="36" borderId="46" xfId="57" applyNumberFormat="1" applyFont="1" applyFill="1" applyBorder="1" applyAlignment="1">
      <alignment horizontal="center" vertical="center"/>
      <protection/>
    </xf>
    <xf numFmtId="193" fontId="0" fillId="36" borderId="47" xfId="57" applyNumberFormat="1" applyFont="1" applyFill="1" applyBorder="1" applyAlignment="1">
      <alignment horizontal="center" vertical="center"/>
      <protection/>
    </xf>
    <xf numFmtId="0" fontId="5" fillId="35" borderId="16" xfId="57" applyFont="1" applyFill="1" applyBorder="1" applyAlignment="1">
      <alignment vertical="center" wrapText="1"/>
      <protection/>
    </xf>
    <xf numFmtId="16" fontId="5" fillId="35" borderId="17" xfId="57" applyNumberFormat="1" applyFont="1" applyFill="1" applyBorder="1" applyAlignment="1">
      <alignment horizontal="center" vertical="center" wrapText="1"/>
      <protection/>
    </xf>
    <xf numFmtId="193" fontId="5" fillId="35" borderId="10" xfId="57" applyNumberFormat="1" applyFont="1" applyFill="1" applyBorder="1" applyAlignment="1">
      <alignment horizontal="center" vertical="center"/>
      <protection/>
    </xf>
    <xf numFmtId="193" fontId="0" fillId="35" borderId="16" xfId="57" applyNumberFormat="1" applyFont="1" applyFill="1" applyBorder="1" applyAlignment="1">
      <alignment horizontal="center" vertical="center"/>
      <protection/>
    </xf>
    <xf numFmtId="193" fontId="0" fillId="35" borderId="17" xfId="57" applyNumberFormat="1" applyFont="1" applyFill="1" applyBorder="1" applyAlignment="1">
      <alignment horizontal="center" vertical="center"/>
      <protection/>
    </xf>
    <xf numFmtId="193" fontId="0" fillId="35" borderId="10" xfId="57" applyNumberFormat="1" applyFont="1" applyFill="1" applyBorder="1" applyAlignment="1">
      <alignment horizontal="center" vertical="center"/>
      <protection/>
    </xf>
    <xf numFmtId="193" fontId="0" fillId="35" borderId="48" xfId="57" applyNumberFormat="1" applyFont="1" applyFill="1" applyBorder="1" applyAlignment="1">
      <alignment horizontal="center" vertical="center"/>
      <protection/>
    </xf>
    <xf numFmtId="193" fontId="0" fillId="35" borderId="49" xfId="57" applyNumberFormat="1" applyFont="1" applyFill="1" applyBorder="1" applyAlignment="1">
      <alignment horizontal="center" vertical="center"/>
      <protection/>
    </xf>
    <xf numFmtId="193" fontId="0" fillId="35" borderId="50" xfId="57" applyNumberFormat="1" applyFont="1" applyFill="1" applyBorder="1" applyAlignment="1">
      <alignment horizontal="center" vertical="center"/>
      <protection/>
    </xf>
    <xf numFmtId="193" fontId="0" fillId="35" borderId="36" xfId="57" applyNumberFormat="1" applyFont="1" applyFill="1" applyBorder="1" applyAlignment="1">
      <alignment horizontal="center" vertical="center"/>
      <protection/>
    </xf>
    <xf numFmtId="193" fontId="0" fillId="35" borderId="23" xfId="57" applyNumberFormat="1" applyFont="1" applyFill="1" applyBorder="1" applyAlignment="1">
      <alignment horizontal="center" vertical="center"/>
      <protection/>
    </xf>
    <xf numFmtId="193" fontId="0" fillId="35" borderId="24" xfId="57" applyNumberFormat="1" applyFont="1" applyFill="1" applyBorder="1" applyAlignment="1">
      <alignment horizontal="center" vertical="center"/>
      <protection/>
    </xf>
    <xf numFmtId="193" fontId="0" fillId="35" borderId="51" xfId="57" applyNumberFormat="1" applyFont="1" applyFill="1" applyBorder="1" applyAlignment="1">
      <alignment horizontal="center" vertical="center"/>
      <protection/>
    </xf>
    <xf numFmtId="193" fontId="0" fillId="35" borderId="52" xfId="57" applyNumberFormat="1" applyFont="1" applyFill="1" applyBorder="1" applyAlignment="1">
      <alignment horizontal="center" vertical="center"/>
      <protection/>
    </xf>
    <xf numFmtId="193" fontId="0" fillId="35" borderId="53" xfId="57" applyNumberFormat="1" applyFont="1" applyFill="1" applyBorder="1" applyAlignment="1">
      <alignment horizontal="center" vertical="center"/>
      <protection/>
    </xf>
    <xf numFmtId="193" fontId="0" fillId="35" borderId="54" xfId="57" applyNumberFormat="1" applyFont="1" applyFill="1" applyBorder="1" applyAlignment="1">
      <alignment horizontal="center" vertical="center"/>
      <protection/>
    </xf>
    <xf numFmtId="193" fontId="0" fillId="35" borderId="55" xfId="57" applyNumberFormat="1" applyFont="1" applyFill="1" applyBorder="1" applyAlignment="1">
      <alignment horizontal="center" vertical="center"/>
      <protection/>
    </xf>
    <xf numFmtId="193" fontId="0" fillId="35" borderId="56" xfId="57" applyNumberFormat="1" applyFont="1" applyFill="1" applyBorder="1" applyAlignment="1">
      <alignment horizontal="center" vertical="center"/>
      <protection/>
    </xf>
    <xf numFmtId="49" fontId="5" fillId="35" borderId="16" xfId="57" applyNumberFormat="1" applyFont="1" applyFill="1" applyBorder="1" applyAlignment="1">
      <alignment vertical="center" wrapText="1"/>
      <protection/>
    </xf>
    <xf numFmtId="193" fontId="31" fillId="35" borderId="17" xfId="57" applyNumberFormat="1" applyFont="1" applyFill="1" applyBorder="1" applyAlignment="1">
      <alignment horizontal="center" vertical="center"/>
      <protection/>
    </xf>
    <xf numFmtId="193" fontId="5" fillId="35" borderId="17" xfId="57" applyNumberFormat="1" applyFont="1" applyFill="1" applyBorder="1" applyAlignment="1">
      <alignment horizontal="center" vertical="center"/>
      <protection/>
    </xf>
    <xf numFmtId="193" fontId="0" fillId="37" borderId="35" xfId="57" applyNumberFormat="1" applyFont="1" applyFill="1" applyBorder="1" applyAlignment="1">
      <alignment horizontal="center" vertical="center"/>
      <protection/>
    </xf>
    <xf numFmtId="193" fontId="0" fillId="37" borderId="21" xfId="57" applyNumberFormat="1" applyFont="1" applyFill="1" applyBorder="1" applyAlignment="1">
      <alignment horizontal="center" vertical="center"/>
      <protection/>
    </xf>
    <xf numFmtId="193" fontId="0" fillId="37" borderId="22" xfId="57" applyNumberFormat="1" applyFont="1" applyFill="1" applyBorder="1" applyAlignment="1">
      <alignment horizontal="center" vertical="center"/>
      <protection/>
    </xf>
    <xf numFmtId="193" fontId="0" fillId="38" borderId="42" xfId="57" applyNumberFormat="1" applyFont="1" applyFill="1" applyBorder="1" applyAlignment="1">
      <alignment horizontal="center" vertical="center"/>
      <protection/>
    </xf>
    <xf numFmtId="193" fontId="0" fillId="38" borderId="57" xfId="57" applyNumberFormat="1" applyFont="1" applyFill="1" applyBorder="1" applyAlignment="1">
      <alignment horizontal="center" vertical="center"/>
      <protection/>
    </xf>
    <xf numFmtId="193" fontId="0" fillId="38" borderId="44" xfId="57" applyNumberFormat="1" applyFont="1" applyFill="1" applyBorder="1" applyAlignment="1">
      <alignment horizontal="center" vertical="center"/>
      <protection/>
    </xf>
    <xf numFmtId="193" fontId="0" fillId="38" borderId="58" xfId="57" applyNumberFormat="1" applyFont="1" applyFill="1" applyBorder="1" applyAlignment="1">
      <alignment horizontal="center" vertical="center"/>
      <protection/>
    </xf>
    <xf numFmtId="193" fontId="0" fillId="38" borderId="45" xfId="57" applyNumberFormat="1" applyFont="1" applyFill="1" applyBorder="1" applyAlignment="1">
      <alignment horizontal="center" vertical="center"/>
      <protection/>
    </xf>
    <xf numFmtId="193" fontId="0" fillId="38" borderId="59" xfId="57" applyNumberFormat="1" applyFont="1" applyFill="1" applyBorder="1" applyAlignment="1">
      <alignment horizontal="center" vertical="center"/>
      <protection/>
    </xf>
    <xf numFmtId="193" fontId="0" fillId="38" borderId="47" xfId="57" applyNumberFormat="1" applyFont="1" applyFill="1" applyBorder="1" applyAlignment="1">
      <alignment horizontal="center" vertical="center"/>
      <protection/>
    </xf>
    <xf numFmtId="193" fontId="0" fillId="38" borderId="60" xfId="57" applyNumberFormat="1" applyFont="1" applyFill="1" applyBorder="1" applyAlignment="1">
      <alignment horizontal="center" vertical="center"/>
      <protection/>
    </xf>
    <xf numFmtId="193" fontId="0" fillId="38" borderId="43" xfId="57" applyNumberFormat="1" applyFont="1" applyFill="1" applyBorder="1" applyAlignment="1">
      <alignment horizontal="center" vertical="center"/>
      <protection/>
    </xf>
    <xf numFmtId="193" fontId="0" fillId="37" borderId="61" xfId="57" applyNumberFormat="1" applyFont="1" applyFill="1" applyBorder="1" applyAlignment="1">
      <alignment horizontal="center" vertical="center"/>
      <protection/>
    </xf>
    <xf numFmtId="193" fontId="0" fillId="37" borderId="62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193" fontId="0" fillId="33" borderId="0" xfId="57" applyNumberFormat="1" applyFill="1" applyAlignment="1">
      <alignment horizontal="center"/>
      <protection/>
    </xf>
    <xf numFmtId="0" fontId="35" fillId="33" borderId="0" xfId="57" applyFont="1" applyFill="1" applyAlignment="1">
      <alignment/>
      <protection/>
    </xf>
    <xf numFmtId="0" fontId="25" fillId="33" borderId="0" xfId="57" applyFont="1" applyFill="1" applyAlignment="1">
      <alignment/>
      <protection/>
    </xf>
    <xf numFmtId="0" fontId="0" fillId="33" borderId="0" xfId="57" applyFont="1" applyFill="1">
      <alignment/>
      <protection/>
    </xf>
    <xf numFmtId="0" fontId="5" fillId="33" borderId="0" xfId="57" applyFont="1" applyFill="1">
      <alignment/>
      <protection/>
    </xf>
    <xf numFmtId="0" fontId="33" fillId="33" borderId="0" xfId="57" applyFont="1" applyFill="1">
      <alignment/>
      <protection/>
    </xf>
    <xf numFmtId="0" fontId="34" fillId="33" borderId="0" xfId="57" applyFont="1" applyFill="1">
      <alignment/>
      <protection/>
    </xf>
    <xf numFmtId="0" fontId="1" fillId="33" borderId="0" xfId="57" applyFont="1" applyFill="1">
      <alignment/>
      <protection/>
    </xf>
    <xf numFmtId="0" fontId="4" fillId="33" borderId="0" xfId="57" applyFont="1" applyFill="1" applyAlignment="1">
      <alignment horizontal="center"/>
      <protection/>
    </xf>
    <xf numFmtId="0" fontId="18" fillId="33" borderId="0" xfId="57" applyFont="1" applyFill="1">
      <alignment/>
      <protection/>
    </xf>
    <xf numFmtId="193" fontId="40" fillId="0" borderId="19" xfId="57" applyNumberFormat="1" applyFont="1" applyFill="1" applyBorder="1" applyAlignment="1">
      <alignment horizontal="center" vertical="center"/>
      <protection/>
    </xf>
    <xf numFmtId="49" fontId="40" fillId="0" borderId="19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/>
      <protection/>
    </xf>
    <xf numFmtId="193" fontId="38" fillId="0" borderId="19" xfId="57" applyNumberFormat="1" applyFont="1" applyFill="1" applyBorder="1" applyAlignment="1">
      <alignment horizontal="center" vertical="center"/>
      <protection/>
    </xf>
    <xf numFmtId="0" fontId="38" fillId="0" borderId="19" xfId="57" applyFont="1" applyFill="1" applyBorder="1" applyAlignment="1">
      <alignment horizontal="center" vertical="center"/>
      <protection/>
    </xf>
    <xf numFmtId="49" fontId="38" fillId="0" borderId="19" xfId="57" applyNumberFormat="1" applyFont="1" applyFill="1" applyBorder="1" applyAlignment="1">
      <alignment horizontal="center" vertical="center"/>
      <protection/>
    </xf>
    <xf numFmtId="0" fontId="0" fillId="39" borderId="63" xfId="0" applyFill="1" applyBorder="1" applyAlignment="1">
      <alignment vertical="center"/>
    </xf>
    <xf numFmtId="193" fontId="38" fillId="39" borderId="19" xfId="57" applyNumberFormat="1" applyFont="1" applyFill="1" applyBorder="1" applyAlignment="1">
      <alignment horizontal="center" vertical="center"/>
      <protection/>
    </xf>
    <xf numFmtId="49" fontId="38" fillId="39" borderId="19" xfId="57" applyNumberFormat="1" applyFont="1" applyFill="1" applyBorder="1" applyAlignment="1">
      <alignment horizontal="center" vertical="center"/>
      <protection/>
    </xf>
    <xf numFmtId="0" fontId="18" fillId="33" borderId="0" xfId="57" applyFont="1" applyFill="1" applyAlignment="1">
      <alignment horizontal="center" vertical="center"/>
      <protection/>
    </xf>
    <xf numFmtId="195" fontId="39" fillId="0" borderId="0" xfId="57" applyNumberFormat="1" applyFont="1" applyFill="1" applyBorder="1" applyAlignment="1">
      <alignment horizontal="left" vertical="center"/>
      <protection/>
    </xf>
    <xf numFmtId="49" fontId="39" fillId="0" borderId="0" xfId="57" applyNumberFormat="1" applyFont="1" applyFill="1" applyBorder="1" applyAlignment="1">
      <alignment horizontal="center" vertical="center"/>
      <protection/>
    </xf>
    <xf numFmtId="193" fontId="39" fillId="0" borderId="0" xfId="57" applyNumberFormat="1" applyFont="1" applyFill="1" applyBorder="1" applyAlignment="1">
      <alignment horizontal="center" vertical="center"/>
      <protection/>
    </xf>
    <xf numFmtId="193" fontId="32" fillId="33" borderId="0" xfId="57" applyNumberFormat="1" applyFont="1" applyFill="1" applyBorder="1" applyAlignment="1">
      <alignment horizontal="left" vertical="center"/>
      <protection/>
    </xf>
    <xf numFmtId="193" fontId="32" fillId="33" borderId="0" xfId="57" applyNumberFormat="1" applyFont="1" applyFill="1" applyBorder="1" applyAlignment="1">
      <alignment horizontal="center" vertical="center"/>
      <protection/>
    </xf>
    <xf numFmtId="193" fontId="41" fillId="33" borderId="0" xfId="57" applyNumberFormat="1" applyFont="1" applyFill="1" applyBorder="1" applyAlignment="1">
      <alignment horizontal="center" vertical="center"/>
      <protection/>
    </xf>
    <xf numFmtId="193" fontId="42" fillId="33" borderId="0" xfId="57" applyNumberFormat="1" applyFont="1" applyFill="1" applyBorder="1" applyAlignment="1">
      <alignment horizontal="center" vertical="center"/>
      <protection/>
    </xf>
    <xf numFmtId="0" fontId="39" fillId="33" borderId="0" xfId="53" applyFont="1" applyFill="1" applyAlignment="1" applyProtection="1">
      <alignment/>
      <protection/>
    </xf>
    <xf numFmtId="0" fontId="39" fillId="33" borderId="0" xfId="57" applyFont="1" applyFill="1">
      <alignment/>
      <protection/>
    </xf>
    <xf numFmtId="193" fontId="39" fillId="33" borderId="0" xfId="57" applyNumberFormat="1" applyFont="1" applyFill="1" applyAlignment="1">
      <alignment horizontal="center"/>
      <protection/>
    </xf>
    <xf numFmtId="0" fontId="39" fillId="33" borderId="0" xfId="0" applyFont="1" applyFill="1" applyAlignment="1">
      <alignment/>
    </xf>
    <xf numFmtId="0" fontId="38" fillId="33" borderId="0" xfId="57" applyFont="1" applyFill="1">
      <alignment/>
      <protection/>
    </xf>
    <xf numFmtId="193" fontId="38" fillId="33" borderId="0" xfId="57" applyNumberFormat="1" applyFont="1" applyFill="1" applyAlignment="1">
      <alignment horizontal="center"/>
      <protection/>
    </xf>
    <xf numFmtId="16" fontId="107" fillId="35" borderId="19" xfId="57" applyNumberFormat="1" applyFont="1" applyFill="1" applyBorder="1" applyAlignment="1">
      <alignment horizontal="center" vertical="center"/>
      <protection/>
    </xf>
    <xf numFmtId="193" fontId="107" fillId="35" borderId="15" xfId="57" applyNumberFormat="1" applyFont="1" applyFill="1" applyBorder="1" applyAlignment="1">
      <alignment horizontal="center" vertical="center"/>
      <protection/>
    </xf>
    <xf numFmtId="0" fontId="107" fillId="35" borderId="18" xfId="57" applyFont="1" applyFill="1" applyBorder="1" applyAlignment="1">
      <alignment vertical="center" wrapText="1"/>
      <protection/>
    </xf>
    <xf numFmtId="0" fontId="107" fillId="35" borderId="16" xfId="57" applyFont="1" applyFill="1" applyBorder="1" applyAlignment="1">
      <alignment vertical="center" wrapText="1"/>
      <protection/>
    </xf>
    <xf numFmtId="16" fontId="107" fillId="35" borderId="17" xfId="57" applyNumberFormat="1" applyFont="1" applyFill="1" applyBorder="1" applyAlignment="1">
      <alignment horizontal="center" vertical="center" wrapText="1"/>
      <protection/>
    </xf>
    <xf numFmtId="193" fontId="107" fillId="35" borderId="10" xfId="57" applyNumberFormat="1" applyFont="1" applyFill="1" applyBorder="1" applyAlignment="1">
      <alignment horizontal="center" vertical="center"/>
      <protection/>
    </xf>
    <xf numFmtId="0" fontId="108" fillId="0" borderId="0" xfId="57" applyFont="1">
      <alignment/>
      <protection/>
    </xf>
    <xf numFmtId="0" fontId="107" fillId="0" borderId="0" xfId="0" applyFont="1" applyAlignment="1">
      <alignment/>
    </xf>
    <xf numFmtId="0" fontId="109" fillId="0" borderId="0" xfId="53" applyFont="1" applyAlignment="1" applyProtection="1">
      <alignment/>
      <protection/>
    </xf>
    <xf numFmtId="0" fontId="110" fillId="0" borderId="0" xfId="57" applyFont="1" applyFill="1">
      <alignment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0" fillId="0" borderId="0" xfId="53" applyAlignment="1" applyProtection="1">
      <alignment/>
      <protection/>
    </xf>
    <xf numFmtId="0" fontId="106" fillId="0" borderId="0" xfId="57" applyFont="1" applyFill="1">
      <alignment/>
      <protection/>
    </xf>
    <xf numFmtId="0" fontId="110" fillId="0" borderId="0" xfId="57" applyFont="1" applyFill="1" applyBorder="1">
      <alignment/>
      <protection/>
    </xf>
    <xf numFmtId="0" fontId="114" fillId="0" borderId="0" xfId="57" applyFont="1" applyFill="1">
      <alignment/>
      <protection/>
    </xf>
    <xf numFmtId="193" fontId="106" fillId="0" borderId="0" xfId="57" applyNumberFormat="1" applyFont="1" applyFill="1" applyBorder="1" applyAlignment="1">
      <alignment horizontal="left" vertical="center"/>
      <protection/>
    </xf>
    <xf numFmtId="0" fontId="115" fillId="0" borderId="0" xfId="0" applyFont="1" applyAlignment="1">
      <alignment/>
    </xf>
    <xf numFmtId="193" fontId="103" fillId="0" borderId="0" xfId="57" applyNumberFormat="1" applyFont="1" applyFill="1" applyBorder="1" applyAlignment="1">
      <alignment horizontal="center" vertical="center"/>
      <protection/>
    </xf>
    <xf numFmtId="193" fontId="0" fillId="0" borderId="64" xfId="57" applyNumberFormat="1" applyFont="1" applyFill="1" applyBorder="1" applyAlignment="1">
      <alignment horizontal="center" vertical="center"/>
      <protection/>
    </xf>
    <xf numFmtId="193" fontId="0" fillId="0" borderId="65" xfId="57" applyNumberFormat="1" applyFont="1" applyFill="1" applyBorder="1" applyAlignment="1">
      <alignment horizontal="center" vertical="center"/>
      <protection/>
    </xf>
    <xf numFmtId="193" fontId="0" fillId="0" borderId="66" xfId="57" applyNumberFormat="1" applyFont="1" applyFill="1" applyBorder="1" applyAlignment="1">
      <alignment horizontal="center" vertical="center"/>
      <protection/>
    </xf>
    <xf numFmtId="193" fontId="0" fillId="0" borderId="67" xfId="57" applyNumberFormat="1" applyFont="1" applyFill="1" applyBorder="1" applyAlignment="1">
      <alignment horizontal="center" vertical="center"/>
      <protection/>
    </xf>
    <xf numFmtId="193" fontId="0" fillId="0" borderId="68" xfId="57" applyNumberFormat="1" applyFont="1" applyFill="1" applyBorder="1" applyAlignment="1">
      <alignment horizontal="center" vertical="center"/>
      <protection/>
    </xf>
    <xf numFmtId="193" fontId="0" fillId="0" borderId="69" xfId="57" applyNumberFormat="1" applyFont="1" applyFill="1" applyBorder="1" applyAlignment="1">
      <alignment horizontal="center" vertical="center"/>
      <protection/>
    </xf>
    <xf numFmtId="193" fontId="0" fillId="0" borderId="70" xfId="57" applyNumberFormat="1" applyFont="1" applyFill="1" applyBorder="1" applyAlignment="1">
      <alignment horizontal="center" vertical="center"/>
      <protection/>
    </xf>
    <xf numFmtId="193" fontId="0" fillId="0" borderId="71" xfId="57" applyNumberFormat="1" applyFont="1" applyFill="1" applyBorder="1" applyAlignment="1">
      <alignment horizontal="center" vertical="center"/>
      <protection/>
    </xf>
    <xf numFmtId="193" fontId="17" fillId="0" borderId="72" xfId="57" applyNumberFormat="1" applyFont="1" applyFill="1" applyBorder="1" applyAlignment="1">
      <alignment horizontal="center" vertical="center"/>
      <protection/>
    </xf>
    <xf numFmtId="193" fontId="19" fillId="0" borderId="72" xfId="57" applyNumberFormat="1" applyFont="1" applyFill="1" applyBorder="1" applyAlignment="1">
      <alignment horizontal="center" vertical="center"/>
      <protection/>
    </xf>
    <xf numFmtId="193" fontId="0" fillId="40" borderId="68" xfId="57" applyNumberFormat="1" applyFont="1" applyFill="1" applyBorder="1" applyAlignment="1">
      <alignment horizontal="center" vertical="center"/>
      <protection/>
    </xf>
    <xf numFmtId="193" fontId="0" fillId="41" borderId="69" xfId="57" applyNumberFormat="1" applyFont="1" applyFill="1" applyBorder="1" applyAlignment="1">
      <alignment horizontal="center" vertical="center"/>
      <protection/>
    </xf>
    <xf numFmtId="193" fontId="0" fillId="42" borderId="69" xfId="57" applyNumberFormat="1" applyFont="1" applyFill="1" applyBorder="1" applyAlignment="1">
      <alignment horizontal="center" vertical="center"/>
      <protection/>
    </xf>
    <xf numFmtId="193" fontId="0" fillId="43" borderId="70" xfId="57" applyNumberFormat="1" applyFont="1" applyFill="1" applyBorder="1" applyAlignment="1">
      <alignment horizontal="center" vertical="center"/>
      <protection/>
    </xf>
    <xf numFmtId="193" fontId="0" fillId="44" borderId="73" xfId="57" applyNumberFormat="1" applyFont="1" applyFill="1" applyBorder="1" applyAlignment="1">
      <alignment horizontal="center" vertical="center"/>
      <protection/>
    </xf>
    <xf numFmtId="193" fontId="0" fillId="42" borderId="70" xfId="57" applyNumberFormat="1" applyFont="1" applyFill="1" applyBorder="1" applyAlignment="1">
      <alignment horizontal="center" vertical="center"/>
      <protection/>
    </xf>
    <xf numFmtId="193" fontId="0" fillId="45" borderId="70" xfId="57" applyNumberFormat="1" applyFont="1" applyFill="1" applyBorder="1" applyAlignment="1">
      <alignment horizontal="center" vertical="center"/>
      <protection/>
    </xf>
    <xf numFmtId="193" fontId="0" fillId="41" borderId="7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left"/>
      <protection/>
    </xf>
    <xf numFmtId="0" fontId="98" fillId="0" borderId="28" xfId="57" applyFont="1" applyFill="1" applyBorder="1" applyAlignment="1">
      <alignment horizontal="center" vertical="center" wrapText="1"/>
      <protection/>
    </xf>
    <xf numFmtId="0" fontId="116" fillId="0" borderId="0" xfId="57" applyFont="1" applyFill="1">
      <alignment/>
      <protection/>
    </xf>
    <xf numFmtId="0" fontId="117" fillId="0" borderId="0" xfId="57" applyFont="1" applyFill="1" applyBorder="1" applyAlignment="1">
      <alignment horizontal="center"/>
      <protection/>
    </xf>
    <xf numFmtId="193" fontId="116" fillId="0" borderId="0" xfId="57" applyNumberFormat="1" applyFont="1" applyFill="1" applyBorder="1" applyAlignment="1">
      <alignment horizontal="center"/>
      <protection/>
    </xf>
    <xf numFmtId="0" fontId="118" fillId="0" borderId="0" xfId="57" applyFont="1" applyFill="1" applyBorder="1" applyAlignment="1">
      <alignment horizontal="center"/>
      <protection/>
    </xf>
    <xf numFmtId="0" fontId="119" fillId="0" borderId="26" xfId="57" applyFont="1" applyFill="1" applyBorder="1" applyAlignment="1">
      <alignment horizontal="center" vertical="center" wrapText="1"/>
      <protection/>
    </xf>
    <xf numFmtId="193" fontId="0" fillId="37" borderId="73" xfId="57" applyNumberFormat="1" applyFont="1" applyFill="1" applyBorder="1" applyAlignment="1">
      <alignment horizontal="center" vertical="center"/>
      <protection/>
    </xf>
    <xf numFmtId="193" fontId="0" fillId="37" borderId="69" xfId="57" applyNumberFormat="1" applyFont="1" applyFill="1" applyBorder="1" applyAlignment="1">
      <alignment horizontal="center" vertical="center"/>
      <protection/>
    </xf>
    <xf numFmtId="193" fontId="0" fillId="37" borderId="64" xfId="57" applyNumberFormat="1" applyFont="1" applyFill="1" applyBorder="1" applyAlignment="1">
      <alignment horizontal="center" vertical="center"/>
      <protection/>
    </xf>
    <xf numFmtId="193" fontId="0" fillId="37" borderId="68" xfId="57" applyNumberFormat="1" applyFont="1" applyFill="1" applyBorder="1" applyAlignment="1">
      <alignment horizontal="center" vertical="center"/>
      <protection/>
    </xf>
    <xf numFmtId="193" fontId="0" fillId="37" borderId="65" xfId="57" applyNumberFormat="1" applyFont="1" applyFill="1" applyBorder="1" applyAlignment="1">
      <alignment horizontal="center" vertical="center"/>
      <protection/>
    </xf>
    <xf numFmtId="193" fontId="0" fillId="37" borderId="70" xfId="57" applyNumberFormat="1" applyFont="1" applyFill="1" applyBorder="1" applyAlignment="1">
      <alignment horizontal="center" vertical="center"/>
      <protection/>
    </xf>
    <xf numFmtId="193" fontId="0" fillId="37" borderId="66" xfId="57" applyNumberFormat="1" applyFont="1" applyFill="1" applyBorder="1" applyAlignment="1">
      <alignment horizontal="center" vertical="center"/>
      <protection/>
    </xf>
    <xf numFmtId="193" fontId="0" fillId="37" borderId="71" xfId="57" applyNumberFormat="1" applyFont="1" applyFill="1" applyBorder="1" applyAlignment="1">
      <alignment horizontal="center" vertical="center"/>
      <protection/>
    </xf>
    <xf numFmtId="193" fontId="0" fillId="37" borderId="74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 horizontal="center"/>
      <protection/>
    </xf>
    <xf numFmtId="0" fontId="4" fillId="0" borderId="75" xfId="57" applyFont="1" applyFill="1" applyBorder="1" applyAlignment="1">
      <alignment horizontal="center" vertical="center"/>
      <protection/>
    </xf>
    <xf numFmtId="0" fontId="4" fillId="0" borderId="76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5" fillId="0" borderId="75" xfId="57" applyFont="1" applyFill="1" applyBorder="1" applyAlignment="1">
      <alignment horizontal="center" vertical="center"/>
      <protection/>
    </xf>
    <xf numFmtId="0" fontId="5" fillId="0" borderId="76" xfId="5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120" fillId="35" borderId="42" xfId="57" applyNumberFormat="1" applyFont="1" applyFill="1" applyBorder="1" applyAlignment="1">
      <alignment horizontal="center" vertical="center"/>
      <protection/>
    </xf>
    <xf numFmtId="49" fontId="120" fillId="35" borderId="35" xfId="57" applyNumberFormat="1" applyFont="1" applyFill="1" applyBorder="1" applyAlignment="1">
      <alignment horizontal="center" vertical="center"/>
      <protection/>
    </xf>
    <xf numFmtId="49" fontId="120" fillId="35" borderId="48" xfId="57" applyNumberFormat="1" applyFont="1" applyFill="1" applyBorder="1" applyAlignment="1">
      <alignment horizontal="center" vertical="center"/>
      <protection/>
    </xf>
    <xf numFmtId="49" fontId="120" fillId="35" borderId="43" xfId="57" applyNumberFormat="1" applyFont="1" applyFill="1" applyBorder="1" applyAlignment="1">
      <alignment horizontal="center" vertical="center"/>
      <protection/>
    </xf>
    <xf numFmtId="49" fontId="120" fillId="35" borderId="21" xfId="57" applyNumberFormat="1" applyFont="1" applyFill="1" applyBorder="1" applyAlignment="1">
      <alignment horizontal="center" vertical="center"/>
      <protection/>
    </xf>
    <xf numFmtId="49" fontId="120" fillId="35" borderId="49" xfId="57" applyNumberFormat="1" applyFont="1" applyFill="1" applyBorder="1" applyAlignment="1">
      <alignment horizontal="center" vertical="center"/>
      <protection/>
    </xf>
    <xf numFmtId="193" fontId="120" fillId="35" borderId="43" xfId="57" applyNumberFormat="1" applyFont="1" applyFill="1" applyBorder="1" applyAlignment="1">
      <alignment horizontal="center" vertical="center"/>
      <protection/>
    </xf>
    <xf numFmtId="193" fontId="120" fillId="35" borderId="21" xfId="57" applyNumberFormat="1" applyFont="1" applyFill="1" applyBorder="1" applyAlignment="1">
      <alignment horizontal="center" vertical="center"/>
      <protection/>
    </xf>
    <xf numFmtId="193" fontId="120" fillId="35" borderId="49" xfId="57" applyNumberFormat="1" applyFont="1" applyFill="1" applyBorder="1" applyAlignment="1">
      <alignment horizontal="center" vertical="center"/>
      <protection/>
    </xf>
    <xf numFmtId="193" fontId="120" fillId="35" borderId="44" xfId="57" applyNumberFormat="1" applyFont="1" applyFill="1" applyBorder="1" applyAlignment="1">
      <alignment horizontal="center" vertical="center"/>
      <protection/>
    </xf>
    <xf numFmtId="193" fontId="120" fillId="35" borderId="22" xfId="57" applyNumberFormat="1" applyFont="1" applyFill="1" applyBorder="1" applyAlignment="1">
      <alignment horizontal="center" vertical="center"/>
      <protection/>
    </xf>
    <xf numFmtId="193" fontId="120" fillId="35" borderId="50" xfId="57" applyNumberFormat="1" applyFont="1" applyFill="1" applyBorder="1" applyAlignment="1">
      <alignment horizontal="center" vertical="center"/>
      <protection/>
    </xf>
    <xf numFmtId="49" fontId="5" fillId="35" borderId="42" xfId="57" applyNumberFormat="1" applyFont="1" applyFill="1" applyBorder="1" applyAlignment="1">
      <alignment horizontal="center" vertical="center"/>
      <protection/>
    </xf>
    <xf numFmtId="49" fontId="5" fillId="35" borderId="35" xfId="57" applyNumberFormat="1" applyFont="1" applyFill="1" applyBorder="1" applyAlignment="1">
      <alignment horizontal="center" vertical="center"/>
      <protection/>
    </xf>
    <xf numFmtId="49" fontId="5" fillId="35" borderId="36" xfId="57" applyNumberFormat="1" applyFont="1" applyFill="1" applyBorder="1" applyAlignment="1">
      <alignment horizontal="center" vertical="center"/>
      <protection/>
    </xf>
    <xf numFmtId="49" fontId="5" fillId="35" borderId="43" xfId="57" applyNumberFormat="1" applyFont="1" applyFill="1" applyBorder="1" applyAlignment="1">
      <alignment horizontal="center" vertical="center"/>
      <protection/>
    </xf>
    <xf numFmtId="49" fontId="5" fillId="35" borderId="21" xfId="57" applyNumberFormat="1" applyFont="1" applyFill="1" applyBorder="1" applyAlignment="1">
      <alignment horizontal="center" vertical="center"/>
      <protection/>
    </xf>
    <xf numFmtId="49" fontId="5" fillId="35" borderId="23" xfId="57" applyNumberFormat="1" applyFont="1" applyFill="1" applyBorder="1" applyAlignment="1">
      <alignment horizontal="center" vertical="center"/>
      <protection/>
    </xf>
    <xf numFmtId="193" fontId="5" fillId="35" borderId="43" xfId="57" applyNumberFormat="1" applyFont="1" applyFill="1" applyBorder="1" applyAlignment="1">
      <alignment horizontal="center" vertical="center"/>
      <protection/>
    </xf>
    <xf numFmtId="193" fontId="5" fillId="35" borderId="21" xfId="57" applyNumberFormat="1" applyFont="1" applyFill="1" applyBorder="1" applyAlignment="1">
      <alignment horizontal="center" vertical="center"/>
      <protection/>
    </xf>
    <xf numFmtId="193" fontId="5" fillId="35" borderId="23" xfId="57" applyNumberFormat="1" applyFont="1" applyFill="1" applyBorder="1" applyAlignment="1">
      <alignment horizontal="center" vertical="center"/>
      <protection/>
    </xf>
    <xf numFmtId="49" fontId="120" fillId="35" borderId="81" xfId="57" applyNumberFormat="1" applyFont="1" applyFill="1" applyBorder="1" applyAlignment="1">
      <alignment horizontal="center" vertical="center"/>
      <protection/>
    </xf>
    <xf numFmtId="49" fontId="120" fillId="35" borderId="82" xfId="57" applyNumberFormat="1" applyFont="1" applyFill="1" applyBorder="1" applyAlignment="1">
      <alignment horizontal="center" vertical="center"/>
      <protection/>
    </xf>
    <xf numFmtId="49" fontId="120" fillId="35" borderId="83" xfId="57" applyNumberFormat="1" applyFont="1" applyFill="1" applyBorder="1" applyAlignment="1">
      <alignment horizontal="center" vertical="center"/>
      <protection/>
    </xf>
    <xf numFmtId="193" fontId="120" fillId="35" borderId="84" xfId="57" applyNumberFormat="1" applyFont="1" applyFill="1" applyBorder="1" applyAlignment="1">
      <alignment horizontal="center" vertical="center"/>
      <protection/>
    </xf>
    <xf numFmtId="193" fontId="120" fillId="35" borderId="63" xfId="57" applyNumberFormat="1" applyFont="1" applyFill="1" applyBorder="1" applyAlignment="1">
      <alignment horizontal="center" vertical="center"/>
      <protection/>
    </xf>
    <xf numFmtId="193" fontId="120" fillId="35" borderId="85" xfId="57" applyNumberFormat="1" applyFont="1" applyFill="1" applyBorder="1" applyAlignment="1">
      <alignment horizontal="center" vertical="center"/>
      <protection/>
    </xf>
    <xf numFmtId="193" fontId="120" fillId="35" borderId="86" xfId="57" applyNumberFormat="1" applyFont="1" applyFill="1" applyBorder="1" applyAlignment="1">
      <alignment horizontal="center" vertical="center"/>
      <protection/>
    </xf>
    <xf numFmtId="193" fontId="120" fillId="35" borderId="87" xfId="57" applyNumberFormat="1" applyFont="1" applyFill="1" applyBorder="1" applyAlignment="1">
      <alignment horizontal="center" vertical="center"/>
      <protection/>
    </xf>
    <xf numFmtId="193" fontId="120" fillId="35" borderId="88" xfId="57" applyNumberFormat="1" applyFont="1" applyFill="1" applyBorder="1" applyAlignment="1">
      <alignment horizontal="center" vertical="center"/>
      <protection/>
    </xf>
    <xf numFmtId="49" fontId="5" fillId="35" borderId="82" xfId="57" applyNumberFormat="1" applyFont="1" applyFill="1" applyBorder="1" applyAlignment="1">
      <alignment horizontal="center" vertical="center" wrapText="1"/>
      <protection/>
    </xf>
    <xf numFmtId="49" fontId="5" fillId="35" borderId="83" xfId="57" applyNumberFormat="1" applyFont="1" applyFill="1" applyBorder="1" applyAlignment="1">
      <alignment horizontal="center" vertical="center" wrapText="1"/>
      <protection/>
    </xf>
    <xf numFmtId="193" fontId="31" fillId="35" borderId="63" xfId="57" applyNumberFormat="1" applyFont="1" applyFill="1" applyBorder="1" applyAlignment="1">
      <alignment horizontal="center" vertical="center"/>
      <protection/>
    </xf>
    <xf numFmtId="193" fontId="31" fillId="35" borderId="85" xfId="57" applyNumberFormat="1" applyFont="1" applyFill="1" applyBorder="1" applyAlignment="1">
      <alignment horizontal="center" vertical="center"/>
      <protection/>
    </xf>
    <xf numFmtId="193" fontId="5" fillId="35" borderId="63" xfId="57" applyNumberFormat="1" applyFont="1" applyFill="1" applyBorder="1" applyAlignment="1">
      <alignment horizontal="center" vertical="center"/>
      <protection/>
    </xf>
    <xf numFmtId="193" fontId="5" fillId="35" borderId="85" xfId="57" applyNumberFormat="1" applyFont="1" applyFill="1" applyBorder="1" applyAlignment="1">
      <alignment horizontal="center" vertical="center"/>
      <protection/>
    </xf>
    <xf numFmtId="193" fontId="5" fillId="35" borderId="87" xfId="57" applyNumberFormat="1" applyFont="1" applyFill="1" applyBorder="1" applyAlignment="1">
      <alignment horizontal="center" vertical="center"/>
      <protection/>
    </xf>
    <xf numFmtId="193" fontId="5" fillId="35" borderId="88" xfId="57" applyNumberFormat="1" applyFont="1" applyFill="1" applyBorder="1" applyAlignment="1">
      <alignment horizontal="center" vertical="center"/>
      <protection/>
    </xf>
    <xf numFmtId="0" fontId="18" fillId="0" borderId="89" xfId="57" applyFont="1" applyFill="1" applyBorder="1" applyAlignment="1">
      <alignment horizontal="center"/>
      <protection/>
    </xf>
    <xf numFmtId="0" fontId="18" fillId="0" borderId="40" xfId="57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horizontal="center" vertical="center"/>
      <protection/>
    </xf>
    <xf numFmtId="0" fontId="4" fillId="0" borderId="90" xfId="57" applyFont="1" applyFill="1" applyBorder="1" applyAlignment="1">
      <alignment horizontal="center" vertical="center"/>
      <protection/>
    </xf>
    <xf numFmtId="0" fontId="4" fillId="0" borderId="79" xfId="57" applyFont="1" applyFill="1" applyBorder="1" applyAlignment="1">
      <alignment horizontal="center" vertical="center"/>
      <protection/>
    </xf>
    <xf numFmtId="0" fontId="107" fillId="35" borderId="81" xfId="57" applyFont="1" applyFill="1" applyBorder="1" applyAlignment="1">
      <alignment horizontal="center" vertical="center"/>
      <protection/>
    </xf>
    <xf numFmtId="0" fontId="107" fillId="35" borderId="83" xfId="57" applyFont="1" applyFill="1" applyBorder="1" applyAlignment="1">
      <alignment horizontal="center" vertical="center"/>
      <protection/>
    </xf>
    <xf numFmtId="16" fontId="107" fillId="35" borderId="84" xfId="57" applyNumberFormat="1" applyFont="1" applyFill="1" applyBorder="1" applyAlignment="1">
      <alignment horizontal="center" vertical="center"/>
      <protection/>
    </xf>
    <xf numFmtId="16" fontId="107" fillId="35" borderId="85" xfId="57" applyNumberFormat="1" applyFont="1" applyFill="1" applyBorder="1" applyAlignment="1">
      <alignment horizontal="center" vertical="center"/>
      <protection/>
    </xf>
    <xf numFmtId="193" fontId="107" fillId="35" borderId="86" xfId="57" applyNumberFormat="1" applyFont="1" applyFill="1" applyBorder="1" applyAlignment="1">
      <alignment horizontal="center" vertical="center"/>
      <protection/>
    </xf>
    <xf numFmtId="193" fontId="107" fillId="35" borderId="88" xfId="57" applyNumberFormat="1" applyFont="1" applyFill="1" applyBorder="1" applyAlignment="1">
      <alignment horizontal="center" vertical="center"/>
      <protection/>
    </xf>
    <xf numFmtId="0" fontId="107" fillId="35" borderId="78" xfId="57" applyFont="1" applyFill="1" applyBorder="1" applyAlignment="1">
      <alignment horizontal="center" vertical="center"/>
      <protection/>
    </xf>
    <xf numFmtId="16" fontId="107" fillId="35" borderId="91" xfId="57" applyNumberFormat="1" applyFont="1" applyFill="1" applyBorder="1" applyAlignment="1">
      <alignment horizontal="center" vertical="center"/>
      <protection/>
    </xf>
    <xf numFmtId="193" fontId="107" fillId="35" borderId="80" xfId="57" applyNumberFormat="1" applyFont="1" applyFill="1" applyBorder="1" applyAlignment="1">
      <alignment horizontal="center" vertical="center"/>
      <protection/>
    </xf>
    <xf numFmtId="0" fontId="107" fillId="35" borderId="81" xfId="57" applyFont="1" applyFill="1" applyBorder="1" applyAlignment="1">
      <alignment horizontal="center" vertical="center" wrapText="1"/>
      <protection/>
    </xf>
    <xf numFmtId="0" fontId="107" fillId="35" borderId="83" xfId="57" applyFont="1" applyFill="1" applyBorder="1" applyAlignment="1">
      <alignment horizontal="center" vertical="center" wrapText="1"/>
      <protection/>
    </xf>
    <xf numFmtId="16" fontId="107" fillId="35" borderId="84" xfId="57" applyNumberFormat="1" applyFont="1" applyFill="1" applyBorder="1" applyAlignment="1">
      <alignment horizontal="center" vertical="center" wrapText="1"/>
      <protection/>
    </xf>
    <xf numFmtId="16" fontId="107" fillId="35" borderId="85" xfId="57" applyNumberFormat="1" applyFont="1" applyFill="1" applyBorder="1" applyAlignment="1">
      <alignment horizontal="center" vertical="center" wrapText="1"/>
      <protection/>
    </xf>
    <xf numFmtId="0" fontId="5" fillId="0" borderId="92" xfId="57" applyFont="1" applyFill="1" applyBorder="1" applyAlignment="1">
      <alignment horizontal="center" vertical="center" wrapText="1"/>
      <protection/>
    </xf>
    <xf numFmtId="0" fontId="5" fillId="0" borderId="93" xfId="57" applyFont="1" applyFill="1" applyBorder="1" applyAlignment="1">
      <alignment horizontal="center" vertical="center"/>
      <protection/>
    </xf>
    <xf numFmtId="0" fontId="5" fillId="0" borderId="89" xfId="57" applyFont="1" applyFill="1" applyBorder="1" applyAlignment="1">
      <alignment horizontal="center" vertical="center" wrapText="1"/>
      <protection/>
    </xf>
    <xf numFmtId="0" fontId="5" fillId="0" borderId="40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193" fontId="107" fillId="13" borderId="94" xfId="57" applyNumberFormat="1" applyFont="1" applyFill="1" applyBorder="1" applyAlignment="1">
      <alignment horizontal="center" vertical="center"/>
      <protection/>
    </xf>
    <xf numFmtId="193" fontId="107" fillId="13" borderId="95" xfId="57" applyNumberFormat="1" applyFont="1" applyFill="1" applyBorder="1" applyAlignment="1">
      <alignment horizontal="center" vertical="center"/>
      <protection/>
    </xf>
    <xf numFmtId="193" fontId="107" fillId="13" borderId="96" xfId="57" applyNumberFormat="1" applyFont="1" applyFill="1" applyBorder="1" applyAlignment="1">
      <alignment horizontal="center" vertical="center"/>
      <protection/>
    </xf>
    <xf numFmtId="16" fontId="107" fillId="13" borderId="89" xfId="57" applyNumberFormat="1" applyFont="1" applyFill="1" applyBorder="1" applyAlignment="1">
      <alignment horizontal="center" vertical="center"/>
      <protection/>
    </xf>
    <xf numFmtId="16" fontId="107" fillId="13" borderId="97" xfId="57" applyNumberFormat="1" applyFont="1" applyFill="1" applyBorder="1" applyAlignment="1">
      <alignment horizontal="center" vertical="center"/>
      <protection/>
    </xf>
    <xf numFmtId="16" fontId="107" fillId="13" borderId="4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left"/>
      <protection/>
    </xf>
    <xf numFmtId="0" fontId="121" fillId="0" borderId="0" xfId="0" applyFont="1" applyAlignment="1">
      <alignment horizontal="left" wrapText="1"/>
    </xf>
    <xf numFmtId="0" fontId="7" fillId="0" borderId="0" xfId="57" applyFont="1" applyFill="1" applyAlignment="1">
      <alignment horizontal="left" wrapText="1"/>
      <protection/>
    </xf>
    <xf numFmtId="0" fontId="107" fillId="13" borderId="89" xfId="57" applyFont="1" applyFill="1" applyBorder="1" applyAlignment="1">
      <alignment horizontal="center" vertical="center" wrapText="1"/>
      <protection/>
    </xf>
    <xf numFmtId="0" fontId="107" fillId="13" borderId="97" xfId="57" applyFont="1" applyFill="1" applyBorder="1" applyAlignment="1">
      <alignment horizontal="center" vertical="center" wrapText="1"/>
      <protection/>
    </xf>
    <xf numFmtId="0" fontId="107" fillId="13" borderId="40" xfId="57" applyFont="1" applyFill="1" applyBorder="1" applyAlignment="1">
      <alignment horizontal="center" vertical="center" wrapText="1"/>
      <protection/>
    </xf>
    <xf numFmtId="193" fontId="107" fillId="13" borderId="89" xfId="57" applyNumberFormat="1" applyFont="1" applyFill="1" applyBorder="1" applyAlignment="1">
      <alignment horizontal="center" vertical="center" wrapText="1"/>
      <protection/>
    </xf>
    <xf numFmtId="193" fontId="107" fillId="13" borderId="97" xfId="57" applyNumberFormat="1" applyFont="1" applyFill="1" applyBorder="1" applyAlignment="1">
      <alignment horizontal="center" vertical="center" wrapText="1"/>
      <protection/>
    </xf>
    <xf numFmtId="193" fontId="107" fillId="13" borderId="40" xfId="57" applyNumberFormat="1" applyFont="1" applyFill="1" applyBorder="1" applyAlignment="1">
      <alignment horizontal="center" vertical="center" wrapText="1"/>
      <protection/>
    </xf>
    <xf numFmtId="193" fontId="107" fillId="13" borderId="94" xfId="57" applyNumberFormat="1" applyFont="1" applyFill="1" applyBorder="1" applyAlignment="1">
      <alignment horizontal="center" vertical="center" wrapText="1"/>
      <protection/>
    </xf>
    <xf numFmtId="193" fontId="107" fillId="13" borderId="95" xfId="57" applyNumberFormat="1" applyFont="1" applyFill="1" applyBorder="1" applyAlignment="1">
      <alignment horizontal="center" vertical="center" wrapText="1"/>
      <protection/>
    </xf>
    <xf numFmtId="193" fontId="107" fillId="13" borderId="96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horizontal="left"/>
      <protection/>
    </xf>
    <xf numFmtId="193" fontId="120" fillId="13" borderId="89" xfId="57" applyNumberFormat="1" applyFont="1" applyFill="1" applyBorder="1" applyAlignment="1">
      <alignment horizontal="center" vertical="center"/>
      <protection/>
    </xf>
    <xf numFmtId="193" fontId="120" fillId="13" borderId="97" xfId="57" applyNumberFormat="1" applyFont="1" applyFill="1" applyBorder="1" applyAlignment="1">
      <alignment horizontal="center" vertical="center"/>
      <protection/>
    </xf>
    <xf numFmtId="193" fontId="120" fillId="13" borderId="40" xfId="57" applyNumberFormat="1" applyFont="1" applyFill="1" applyBorder="1" applyAlignment="1">
      <alignment horizontal="center" vertical="center"/>
      <protection/>
    </xf>
    <xf numFmtId="0" fontId="116" fillId="0" borderId="0" xfId="57" applyFont="1" applyFill="1" applyBorder="1" applyAlignment="1">
      <alignment horizontal="left" vertical="top" wrapText="1"/>
      <protection/>
    </xf>
    <xf numFmtId="0" fontId="106" fillId="0" borderId="16" xfId="57" applyFont="1" applyFill="1" applyBorder="1" applyAlignment="1">
      <alignment horizontal="center" vertical="center"/>
      <protection/>
    </xf>
    <xf numFmtId="0" fontId="106" fillId="0" borderId="10" xfId="57" applyFont="1" applyFill="1" applyBorder="1" applyAlignment="1">
      <alignment horizontal="center" vertical="center"/>
      <protection/>
    </xf>
    <xf numFmtId="0" fontId="106" fillId="0" borderId="16" xfId="57" applyFont="1" applyFill="1" applyBorder="1" applyAlignment="1">
      <alignment horizontal="center" vertical="center" wrapText="1"/>
      <protection/>
    </xf>
    <xf numFmtId="0" fontId="43" fillId="0" borderId="89" xfId="57" applyFont="1" applyFill="1" applyBorder="1" applyAlignment="1">
      <alignment horizontal="center" vertical="center"/>
      <protection/>
    </xf>
    <xf numFmtId="0" fontId="43" fillId="0" borderId="40" xfId="57" applyFont="1" applyFill="1" applyBorder="1" applyAlignment="1">
      <alignment horizontal="center" vertical="center"/>
      <protection/>
    </xf>
    <xf numFmtId="193" fontId="103" fillId="13" borderId="65" xfId="57" applyNumberFormat="1" applyFont="1" applyFill="1" applyBorder="1" applyAlignment="1">
      <alignment horizontal="center" vertical="center"/>
      <protection/>
    </xf>
    <xf numFmtId="193" fontId="103" fillId="13" borderId="66" xfId="57" applyNumberFormat="1" applyFont="1" applyFill="1" applyBorder="1" applyAlignment="1">
      <alignment horizontal="center" vertical="center"/>
      <protection/>
    </xf>
    <xf numFmtId="193" fontId="103" fillId="13" borderId="67" xfId="57" applyNumberFormat="1" applyFont="1" applyFill="1" applyBorder="1" applyAlignment="1">
      <alignment horizontal="center" vertical="center"/>
      <protection/>
    </xf>
    <xf numFmtId="193" fontId="103" fillId="13" borderId="74" xfId="57" applyNumberFormat="1" applyFont="1" applyFill="1" applyBorder="1" applyAlignment="1">
      <alignment horizontal="center" vertical="center"/>
      <protection/>
    </xf>
    <xf numFmtId="193" fontId="103" fillId="13" borderId="68" xfId="57" applyNumberFormat="1" applyFont="1" applyFill="1" applyBorder="1" applyAlignment="1">
      <alignment horizontal="center" vertical="center"/>
      <protection/>
    </xf>
    <xf numFmtId="193" fontId="103" fillId="13" borderId="70" xfId="57" applyNumberFormat="1" applyFont="1" applyFill="1" applyBorder="1" applyAlignment="1">
      <alignment horizontal="center" vertical="center"/>
      <protection/>
    </xf>
    <xf numFmtId="193" fontId="103" fillId="13" borderId="71" xfId="57" applyNumberFormat="1" applyFont="1" applyFill="1" applyBorder="1" applyAlignment="1">
      <alignment horizontal="center" vertical="center"/>
      <protection/>
    </xf>
    <xf numFmtId="193" fontId="103" fillId="13" borderId="73" xfId="57" applyNumberFormat="1" applyFont="1" applyFill="1" applyBorder="1" applyAlignment="1">
      <alignment horizontal="center" vertical="center"/>
      <protection/>
    </xf>
    <xf numFmtId="193" fontId="120" fillId="13" borderId="94" xfId="57" applyNumberFormat="1" applyFont="1" applyFill="1" applyBorder="1" applyAlignment="1">
      <alignment horizontal="center" vertical="center"/>
      <protection/>
    </xf>
    <xf numFmtId="193" fontId="120" fillId="13" borderId="95" xfId="57" applyNumberFormat="1" applyFont="1" applyFill="1" applyBorder="1" applyAlignment="1">
      <alignment horizontal="center" vertical="center"/>
      <protection/>
    </xf>
    <xf numFmtId="193" fontId="120" fillId="13" borderId="96" xfId="57" applyNumberFormat="1" applyFont="1" applyFill="1" applyBorder="1" applyAlignment="1">
      <alignment horizontal="center" vertical="center"/>
      <protection/>
    </xf>
    <xf numFmtId="193" fontId="103" fillId="13" borderId="94" xfId="57" applyNumberFormat="1" applyFont="1" applyFill="1" applyBorder="1" applyAlignment="1">
      <alignment horizontal="center" vertical="center"/>
      <protection/>
    </xf>
    <xf numFmtId="193" fontId="103" fillId="13" borderId="95" xfId="57" applyNumberFormat="1" applyFont="1" applyFill="1" applyBorder="1" applyAlignment="1">
      <alignment horizontal="center" vertical="center"/>
      <protection/>
    </xf>
    <xf numFmtId="193" fontId="103" fillId="13" borderId="96" xfId="57" applyNumberFormat="1" applyFont="1" applyFill="1" applyBorder="1" applyAlignment="1">
      <alignment horizontal="center" vertical="center"/>
      <protection/>
    </xf>
    <xf numFmtId="0" fontId="107" fillId="13" borderId="92" xfId="57" applyFont="1" applyFill="1" applyBorder="1" applyAlignment="1">
      <alignment horizontal="center" vertical="center" wrapText="1"/>
      <protection/>
    </xf>
    <xf numFmtId="0" fontId="107" fillId="13" borderId="94" xfId="57" applyFont="1" applyFill="1" applyBorder="1" applyAlignment="1">
      <alignment horizontal="center" vertical="center" wrapText="1"/>
      <protection/>
    </xf>
    <xf numFmtId="0" fontId="107" fillId="13" borderId="98" xfId="57" applyFont="1" applyFill="1" applyBorder="1" applyAlignment="1">
      <alignment horizontal="center" vertical="center" wrapText="1"/>
      <protection/>
    </xf>
    <xf numFmtId="0" fontId="107" fillId="13" borderId="95" xfId="57" applyFont="1" applyFill="1" applyBorder="1" applyAlignment="1">
      <alignment horizontal="center" vertical="center" wrapText="1"/>
      <protection/>
    </xf>
    <xf numFmtId="0" fontId="107" fillId="13" borderId="93" xfId="57" applyFont="1" applyFill="1" applyBorder="1" applyAlignment="1">
      <alignment horizontal="center" vertical="center" wrapText="1"/>
      <protection/>
    </xf>
    <xf numFmtId="0" fontId="107" fillId="13" borderId="96" xfId="57" applyFont="1" applyFill="1" applyBorder="1" applyAlignment="1">
      <alignment horizontal="center" vertical="center" wrapText="1"/>
      <protection/>
    </xf>
    <xf numFmtId="193" fontId="103" fillId="13" borderId="89" xfId="57" applyNumberFormat="1" applyFont="1" applyFill="1" applyBorder="1" applyAlignment="1">
      <alignment horizontal="center" vertical="center"/>
      <protection/>
    </xf>
    <xf numFmtId="193" fontId="103" fillId="13" borderId="97" xfId="57" applyNumberFormat="1" applyFont="1" applyFill="1" applyBorder="1" applyAlignment="1">
      <alignment horizontal="center" vertical="center"/>
      <protection/>
    </xf>
    <xf numFmtId="193" fontId="103" fillId="13" borderId="40" xfId="57" applyNumberFormat="1" applyFont="1" applyFill="1" applyBorder="1" applyAlignment="1">
      <alignment horizontal="center" vertical="center"/>
      <protection/>
    </xf>
    <xf numFmtId="16" fontId="107" fillId="35" borderId="46" xfId="57" applyNumberFormat="1" applyFont="1" applyFill="1" applyBorder="1" applyAlignment="1">
      <alignment horizontal="center" vertical="center"/>
      <protection/>
    </xf>
    <xf numFmtId="16" fontId="107" fillId="35" borderId="21" xfId="57" applyNumberFormat="1" applyFont="1" applyFill="1" applyBorder="1" applyAlignment="1">
      <alignment horizontal="center" vertical="center"/>
      <protection/>
    </xf>
    <xf numFmtId="16" fontId="107" fillId="35" borderId="23" xfId="57" applyNumberFormat="1" applyFont="1" applyFill="1" applyBorder="1" applyAlignment="1">
      <alignment horizontal="center" vertical="center"/>
      <protection/>
    </xf>
    <xf numFmtId="193" fontId="107" fillId="35" borderId="59" xfId="57" applyNumberFormat="1" applyFont="1" applyFill="1" applyBorder="1" applyAlignment="1">
      <alignment horizontal="center" vertical="center"/>
      <protection/>
    </xf>
    <xf numFmtId="193" fontId="107" fillId="35" borderId="61" xfId="57" applyNumberFormat="1" applyFont="1" applyFill="1" applyBorder="1" applyAlignment="1">
      <alignment horizontal="center" vertical="center"/>
      <protection/>
    </xf>
    <xf numFmtId="193" fontId="107" fillId="35" borderId="55" xfId="57" applyNumberFormat="1" applyFont="1" applyFill="1" applyBorder="1" applyAlignment="1">
      <alignment horizontal="center" vertical="center"/>
      <protection/>
    </xf>
    <xf numFmtId="193" fontId="120" fillId="35" borderId="99" xfId="57" applyNumberFormat="1" applyFont="1" applyFill="1" applyBorder="1" applyAlignment="1">
      <alignment horizontal="center" vertical="center"/>
      <protection/>
    </xf>
    <xf numFmtId="0" fontId="122" fillId="35" borderId="42" xfId="57" applyFont="1" applyFill="1" applyBorder="1" applyAlignment="1">
      <alignment horizontal="center" vertical="center" wrapText="1"/>
      <protection/>
    </xf>
    <xf numFmtId="0" fontId="122" fillId="35" borderId="35" xfId="57" applyFont="1" applyFill="1" applyBorder="1" applyAlignment="1">
      <alignment horizontal="center" vertical="center"/>
      <protection/>
    </xf>
    <xf numFmtId="0" fontId="122" fillId="35" borderId="48" xfId="57" applyFont="1" applyFill="1" applyBorder="1" applyAlignment="1">
      <alignment horizontal="center" vertical="center"/>
      <protection/>
    </xf>
    <xf numFmtId="16" fontId="120" fillId="35" borderId="43" xfId="57" applyNumberFormat="1" applyFont="1" applyFill="1" applyBorder="1" applyAlignment="1">
      <alignment horizontal="center" vertical="center"/>
      <protection/>
    </xf>
    <xf numFmtId="16" fontId="120" fillId="35" borderId="21" xfId="57" applyNumberFormat="1" applyFont="1" applyFill="1" applyBorder="1" applyAlignment="1">
      <alignment horizontal="center" vertical="center"/>
      <protection/>
    </xf>
    <xf numFmtId="16" fontId="120" fillId="35" borderId="49" xfId="57" applyNumberFormat="1" applyFont="1" applyFill="1" applyBorder="1" applyAlignment="1">
      <alignment horizontal="center" vertical="center"/>
      <protection/>
    </xf>
    <xf numFmtId="0" fontId="5" fillId="35" borderId="45" xfId="57" applyFont="1" applyFill="1" applyBorder="1" applyAlignment="1">
      <alignment horizontal="center" vertical="center" wrapText="1"/>
      <protection/>
    </xf>
    <xf numFmtId="0" fontId="5" fillId="35" borderId="35" xfId="57" applyFont="1" applyFill="1" applyBorder="1" applyAlignment="1">
      <alignment horizontal="center" vertical="center"/>
      <protection/>
    </xf>
    <xf numFmtId="0" fontId="5" fillId="35" borderId="36" xfId="57" applyFont="1" applyFill="1" applyBorder="1" applyAlignment="1">
      <alignment horizontal="center" vertical="center"/>
      <protection/>
    </xf>
    <xf numFmtId="193" fontId="120" fillId="35" borderId="57" xfId="57" applyNumberFormat="1" applyFont="1" applyFill="1" applyBorder="1" applyAlignment="1">
      <alignment horizontal="center" vertical="center"/>
      <protection/>
    </xf>
    <xf numFmtId="193" fontId="120" fillId="35" borderId="61" xfId="57" applyNumberFormat="1" applyFont="1" applyFill="1" applyBorder="1" applyAlignment="1">
      <alignment horizontal="center" vertical="center"/>
      <protection/>
    </xf>
    <xf numFmtId="193" fontId="120" fillId="35" borderId="53" xfId="57" applyNumberFormat="1" applyFont="1" applyFill="1" applyBorder="1" applyAlignment="1">
      <alignment horizontal="center" vertical="center"/>
      <protection/>
    </xf>
    <xf numFmtId="0" fontId="5" fillId="35" borderId="42" xfId="57" applyFont="1" applyFill="1" applyBorder="1" applyAlignment="1">
      <alignment horizontal="center" vertical="center" wrapText="1"/>
      <protection/>
    </xf>
    <xf numFmtId="0" fontId="5" fillId="35" borderId="48" xfId="57" applyFont="1" applyFill="1" applyBorder="1" applyAlignment="1">
      <alignment horizontal="center" vertical="center"/>
      <protection/>
    </xf>
    <xf numFmtId="16" fontId="107" fillId="35" borderId="43" xfId="57" applyNumberFormat="1" applyFont="1" applyFill="1" applyBorder="1" applyAlignment="1">
      <alignment horizontal="center" vertical="center"/>
      <protection/>
    </xf>
    <xf numFmtId="16" fontId="107" fillId="35" borderId="49" xfId="57" applyNumberFormat="1" applyFont="1" applyFill="1" applyBorder="1" applyAlignment="1">
      <alignment horizontal="center" vertical="center"/>
      <protection/>
    </xf>
    <xf numFmtId="193" fontId="107" fillId="35" borderId="57" xfId="57" applyNumberFormat="1" applyFont="1" applyFill="1" applyBorder="1" applyAlignment="1">
      <alignment horizontal="center" vertical="center"/>
      <protection/>
    </xf>
    <xf numFmtId="193" fontId="107" fillId="35" borderId="53" xfId="57" applyNumberFormat="1" applyFont="1" applyFill="1" applyBorder="1" applyAlignment="1">
      <alignment horizontal="center" vertical="center"/>
      <protection/>
    </xf>
    <xf numFmtId="16" fontId="120" fillId="35" borderId="84" xfId="57" applyNumberFormat="1" applyFont="1" applyFill="1" applyBorder="1" applyAlignment="1">
      <alignment horizontal="center" vertical="center" wrapText="1"/>
      <protection/>
    </xf>
    <xf numFmtId="16" fontId="120" fillId="35" borderId="63" xfId="57" applyNumberFormat="1" applyFont="1" applyFill="1" applyBorder="1" applyAlignment="1">
      <alignment horizontal="center" vertical="center" wrapText="1"/>
      <protection/>
    </xf>
    <xf numFmtId="16" fontId="120" fillId="35" borderId="85" xfId="57" applyNumberFormat="1" applyFont="1" applyFill="1" applyBorder="1" applyAlignment="1">
      <alignment horizontal="center" vertical="center" wrapText="1"/>
      <protection/>
    </xf>
    <xf numFmtId="193" fontId="39" fillId="0" borderId="84" xfId="57" applyNumberFormat="1" applyFont="1" applyFill="1" applyBorder="1" applyAlignment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85" xfId="0" applyBorder="1" applyAlignment="1">
      <alignment vertical="center"/>
    </xf>
    <xf numFmtId="49" fontId="38" fillId="0" borderId="84" xfId="57" applyNumberFormat="1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horizontal="left"/>
      <protection/>
    </xf>
    <xf numFmtId="0" fontId="36" fillId="33" borderId="19" xfId="57" applyFont="1" applyFill="1" applyBorder="1" applyAlignment="1">
      <alignment horizontal="center" vertical="center"/>
      <protection/>
    </xf>
    <xf numFmtId="0" fontId="37" fillId="33" borderId="19" xfId="57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619125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209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19050</xdr:rowOff>
    </xdr:from>
    <xdr:to>
      <xdr:col>2</xdr:col>
      <xdr:colOff>1152525</xdr:colOff>
      <xdr:row>6</xdr:row>
      <xdr:rowOff>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2190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19050</xdr:rowOff>
    </xdr:from>
    <xdr:to>
      <xdr:col>2</xdr:col>
      <xdr:colOff>1152525</xdr:colOff>
      <xdr:row>6</xdr:row>
      <xdr:rowOff>0</xdr:rowOff>
    </xdr:to>
    <xdr:pic>
      <xdr:nvPicPr>
        <xdr:cNvPr id="2" name="Picture 2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2190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542925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466725</xdr:colOff>
      <xdr:row>6</xdr:row>
      <xdr:rowOff>123825</xdr:rowOff>
    </xdr:to>
    <xdr:pic>
      <xdr:nvPicPr>
        <xdr:cNvPr id="1" name="Picture 2" descr="C:\Documents and Settings\DELL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324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5</xdr:row>
      <xdr:rowOff>190500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1</xdr:row>
      <xdr:rowOff>219075</xdr:rowOff>
    </xdr:from>
    <xdr:to>
      <xdr:col>6</xdr:col>
      <xdr:colOff>466725</xdr:colOff>
      <xdr:row>6</xdr:row>
      <xdr:rowOff>161925</xdr:rowOff>
    </xdr:to>
    <xdr:pic>
      <xdr:nvPicPr>
        <xdr:cNvPr id="1" name="Picture 1" descr="N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5275"/>
          <a:ext cx="2171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247650</xdr:rowOff>
    </xdr:from>
    <xdr:to>
      <xdr:col>0</xdr:col>
      <xdr:colOff>1733550</xdr:colOff>
      <xdr:row>6</xdr:row>
      <xdr:rowOff>161925</xdr:rowOff>
    </xdr:to>
    <xdr:pic>
      <xdr:nvPicPr>
        <xdr:cNvPr id="2" name="Picture 3" descr="b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3850"/>
          <a:ext cx="1571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oanvt@vinalinescontainer.com" TargetMode="External" /><Relationship Id="rId2" Type="http://schemas.openxmlformats.org/officeDocument/2006/relationships/hyperlink" Target="mailto:@vinalinescontainer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ehuy@biendonglogistics.com.vn" TargetMode="External" /><Relationship Id="rId2" Type="http://schemas.openxmlformats.org/officeDocument/2006/relationships/hyperlink" Target="http://www.biendonglogistics.com.vn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23.8515625" style="87" customWidth="1"/>
    <col min="2" max="2" width="13.8515625" style="87" customWidth="1"/>
    <col min="3" max="3" width="14.28125" style="88" customWidth="1"/>
    <col min="4" max="4" width="14.8515625" style="87" customWidth="1"/>
    <col min="5" max="5" width="18.00390625" style="87" customWidth="1"/>
    <col min="6" max="6" width="17.28125" style="87" customWidth="1"/>
    <col min="7" max="7" width="20.140625" style="87" customWidth="1"/>
    <col min="8" max="8" width="12.7109375" style="87" customWidth="1"/>
    <col min="9" max="9" width="14.57421875" style="87" customWidth="1"/>
    <col min="10" max="10" width="20.7109375" style="87" customWidth="1"/>
    <col min="11" max="11" width="22.8515625" style="87" customWidth="1"/>
    <col min="12" max="16384" width="9.140625" style="87" customWidth="1"/>
  </cols>
  <sheetData>
    <row r="1" ht="6" customHeight="1"/>
    <row r="2" spans="3:6" ht="21.75" customHeight="1">
      <c r="C2" s="345" t="s">
        <v>62</v>
      </c>
      <c r="D2" s="345"/>
      <c r="E2" s="345"/>
      <c r="F2" s="345"/>
    </row>
    <row r="3" spans="4:6" ht="15">
      <c r="D3" s="132" t="s">
        <v>63</v>
      </c>
      <c r="F3" s="134"/>
    </row>
    <row r="4" spans="4:6" ht="15">
      <c r="D4" s="132" t="s">
        <v>64</v>
      </c>
      <c r="F4" s="134"/>
    </row>
    <row r="5" spans="4:6" ht="15.75">
      <c r="D5" s="133" t="s">
        <v>65</v>
      </c>
      <c r="F5" s="130"/>
    </row>
    <row r="6" spans="3:6" ht="15.75">
      <c r="C6" s="132" t="s">
        <v>59</v>
      </c>
      <c r="F6" s="130"/>
    </row>
    <row r="7" spans="3:5" ht="15.75">
      <c r="C7" s="131"/>
      <c r="E7" s="130"/>
    </row>
    <row r="8" spans="1:7" ht="21.75" customHeight="1">
      <c r="A8" s="341" t="s">
        <v>97</v>
      </c>
      <c r="B8" s="341"/>
      <c r="C8" s="341"/>
      <c r="D8" s="341"/>
      <c r="E8" s="341"/>
      <c r="F8" s="341"/>
      <c r="G8" s="341"/>
    </row>
    <row r="9" spans="1:7" ht="18" customHeight="1">
      <c r="A9" s="342" t="s">
        <v>86</v>
      </c>
      <c r="B9" s="342"/>
      <c r="C9" s="342"/>
      <c r="D9" s="342"/>
      <c r="E9" s="342"/>
      <c r="F9" s="342"/>
      <c r="G9" s="342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1" s="127" customFormat="1" ht="18.75" customHeight="1">
      <c r="A11" s="357" t="s">
        <v>0</v>
      </c>
      <c r="B11" s="352" t="s">
        <v>1</v>
      </c>
      <c r="C11" s="343" t="s">
        <v>79</v>
      </c>
      <c r="D11" s="344"/>
      <c r="E11" s="352" t="s">
        <v>0</v>
      </c>
      <c r="F11" s="354" t="s">
        <v>1</v>
      </c>
      <c r="G11" s="343" t="s">
        <v>12</v>
      </c>
      <c r="H11" s="344"/>
      <c r="I11" s="343" t="s">
        <v>13</v>
      </c>
      <c r="J11" s="344"/>
      <c r="K11" s="159" t="s">
        <v>2</v>
      </c>
    </row>
    <row r="12" spans="1:11" s="127" customFormat="1" ht="18.75" customHeight="1" thickBot="1">
      <c r="A12" s="358"/>
      <c r="B12" s="353"/>
      <c r="C12" s="158" t="s">
        <v>4</v>
      </c>
      <c r="D12" s="150" t="s">
        <v>80</v>
      </c>
      <c r="E12" s="353"/>
      <c r="F12" s="355"/>
      <c r="G12" s="158" t="s">
        <v>3</v>
      </c>
      <c r="H12" s="150" t="s">
        <v>4</v>
      </c>
      <c r="I12" s="158" t="s">
        <v>3</v>
      </c>
      <c r="J12" s="150" t="s">
        <v>4</v>
      </c>
      <c r="K12" s="160" t="s">
        <v>5</v>
      </c>
    </row>
    <row r="13" spans="1:11" s="126" customFormat="1" ht="18.75" customHeight="1">
      <c r="A13" s="161" t="s">
        <v>85</v>
      </c>
      <c r="B13" s="162" t="s">
        <v>101</v>
      </c>
      <c r="C13" s="163">
        <f>D13-3</f>
        <v>41149</v>
      </c>
      <c r="D13" s="163">
        <f>G13-3</f>
        <v>41152</v>
      </c>
      <c r="E13" s="164" t="s">
        <v>113</v>
      </c>
      <c r="F13" s="164" t="s">
        <v>114</v>
      </c>
      <c r="G13" s="165">
        <v>41155</v>
      </c>
      <c r="H13" s="165">
        <f aca="true" t="shared" si="0" ref="H13:H20">G13+1</f>
        <v>41156</v>
      </c>
      <c r="I13" s="165">
        <f aca="true" t="shared" si="1" ref="I13:I20">H13</f>
        <v>41156</v>
      </c>
      <c r="J13" s="165">
        <f aca="true" t="shared" si="2" ref="J13:J20">I13+1</f>
        <v>41157</v>
      </c>
      <c r="K13" s="166">
        <f aca="true" t="shared" si="3" ref="K13:K20">J13+2</f>
        <v>41159</v>
      </c>
    </row>
    <row r="14" spans="1:11" s="126" customFormat="1" ht="18.75" customHeight="1">
      <c r="A14" s="167" t="s">
        <v>82</v>
      </c>
      <c r="B14" s="168" t="s">
        <v>99</v>
      </c>
      <c r="C14" s="169">
        <f>D14-3</f>
        <v>41149</v>
      </c>
      <c r="D14" s="169">
        <f>G13-3</f>
        <v>41152</v>
      </c>
      <c r="E14" s="170" t="s">
        <v>108</v>
      </c>
      <c r="F14" s="170" t="s">
        <v>111</v>
      </c>
      <c r="G14" s="171">
        <v>41156</v>
      </c>
      <c r="H14" s="171">
        <f t="shared" si="0"/>
        <v>41157</v>
      </c>
      <c r="I14" s="171">
        <f t="shared" si="1"/>
        <v>41157</v>
      </c>
      <c r="J14" s="171">
        <f t="shared" si="2"/>
        <v>41158</v>
      </c>
      <c r="K14" s="172">
        <f t="shared" si="3"/>
        <v>41160</v>
      </c>
    </row>
    <row r="15" spans="1:11" s="126" customFormat="1" ht="18.75" customHeight="1">
      <c r="A15" s="173" t="s">
        <v>83</v>
      </c>
      <c r="B15" s="168" t="s">
        <v>84</v>
      </c>
      <c r="C15" s="169">
        <f>D15-3</f>
        <v>41150</v>
      </c>
      <c r="D15" s="169">
        <f>G14-3</f>
        <v>41153</v>
      </c>
      <c r="E15" s="174" t="s">
        <v>112</v>
      </c>
      <c r="F15" s="174" t="s">
        <v>127</v>
      </c>
      <c r="G15" s="174">
        <f aca="true" t="shared" si="4" ref="G15:G20">G13+7</f>
        <v>41162</v>
      </c>
      <c r="H15" s="174">
        <f t="shared" si="0"/>
        <v>41163</v>
      </c>
      <c r="I15" s="174">
        <f t="shared" si="1"/>
        <v>41163</v>
      </c>
      <c r="J15" s="174">
        <f t="shared" si="2"/>
        <v>41164</v>
      </c>
      <c r="K15" s="175">
        <f t="shared" si="3"/>
        <v>41166</v>
      </c>
    </row>
    <row r="16" spans="1:11" s="125" customFormat="1" ht="18.75" customHeight="1">
      <c r="A16" s="176" t="s">
        <v>85</v>
      </c>
      <c r="B16" s="177" t="s">
        <v>102</v>
      </c>
      <c r="C16" s="178">
        <f>C13+8</f>
        <v>41157</v>
      </c>
      <c r="D16" s="178">
        <f>D13+8</f>
        <v>41160</v>
      </c>
      <c r="E16" s="170" t="s">
        <v>113</v>
      </c>
      <c r="F16" s="170" t="s">
        <v>128</v>
      </c>
      <c r="G16" s="171">
        <f t="shared" si="4"/>
        <v>41163</v>
      </c>
      <c r="H16" s="171">
        <f t="shared" si="0"/>
        <v>41164</v>
      </c>
      <c r="I16" s="171">
        <f t="shared" si="1"/>
        <v>41164</v>
      </c>
      <c r="J16" s="171">
        <f t="shared" si="2"/>
        <v>41165</v>
      </c>
      <c r="K16" s="172">
        <f t="shared" si="3"/>
        <v>41167</v>
      </c>
    </row>
    <row r="17" spans="1:11" s="125" customFormat="1" ht="18.75" customHeight="1">
      <c r="A17" s="167" t="s">
        <v>82</v>
      </c>
      <c r="B17" s="168" t="s">
        <v>100</v>
      </c>
      <c r="C17" s="169">
        <f>D17-3</f>
        <v>41157</v>
      </c>
      <c r="D17" s="169">
        <f>G16-3</f>
        <v>41160</v>
      </c>
      <c r="E17" s="174" t="s">
        <v>108</v>
      </c>
      <c r="F17" s="174" t="s">
        <v>116</v>
      </c>
      <c r="G17" s="174">
        <f t="shared" si="4"/>
        <v>41169</v>
      </c>
      <c r="H17" s="179">
        <f t="shared" si="0"/>
        <v>41170</v>
      </c>
      <c r="I17" s="179">
        <f t="shared" si="1"/>
        <v>41170</v>
      </c>
      <c r="J17" s="179">
        <f t="shared" si="2"/>
        <v>41171</v>
      </c>
      <c r="K17" s="180">
        <f t="shared" si="3"/>
        <v>41173</v>
      </c>
    </row>
    <row r="18" spans="1:11" s="125" customFormat="1" ht="18.75" customHeight="1">
      <c r="A18" s="176" t="s">
        <v>85</v>
      </c>
      <c r="B18" s="177" t="s">
        <v>103</v>
      </c>
      <c r="C18" s="178">
        <f>C16+8</f>
        <v>41165</v>
      </c>
      <c r="D18" s="178">
        <f>D16+8</f>
        <v>41168</v>
      </c>
      <c r="E18" s="171" t="s">
        <v>113</v>
      </c>
      <c r="F18" s="171" t="s">
        <v>115</v>
      </c>
      <c r="G18" s="171">
        <f t="shared" si="4"/>
        <v>41170</v>
      </c>
      <c r="H18" s="171">
        <f t="shared" si="0"/>
        <v>41171</v>
      </c>
      <c r="I18" s="171">
        <f t="shared" si="1"/>
        <v>41171</v>
      </c>
      <c r="J18" s="171">
        <f t="shared" si="2"/>
        <v>41172</v>
      </c>
      <c r="K18" s="172">
        <f t="shared" si="3"/>
        <v>41174</v>
      </c>
    </row>
    <row r="19" spans="1:11" s="125" customFormat="1" ht="18.75" customHeight="1">
      <c r="A19" s="167" t="s">
        <v>83</v>
      </c>
      <c r="B19" s="168" t="s">
        <v>98</v>
      </c>
      <c r="C19" s="169">
        <f>D19-3</f>
        <v>41164</v>
      </c>
      <c r="D19" s="169">
        <f>G18-3</f>
        <v>41167</v>
      </c>
      <c r="E19" s="181" t="s">
        <v>113</v>
      </c>
      <c r="F19" s="181" t="s">
        <v>130</v>
      </c>
      <c r="G19" s="181">
        <f t="shared" si="4"/>
        <v>41176</v>
      </c>
      <c r="H19" s="179">
        <f t="shared" si="0"/>
        <v>41177</v>
      </c>
      <c r="I19" s="179">
        <f t="shared" si="1"/>
        <v>41177</v>
      </c>
      <c r="J19" s="179">
        <f t="shared" si="2"/>
        <v>41178</v>
      </c>
      <c r="K19" s="180">
        <f t="shared" si="3"/>
        <v>41180</v>
      </c>
    </row>
    <row r="20" spans="1:11" s="125" customFormat="1" ht="18.75" customHeight="1" thickBot="1">
      <c r="A20" s="182" t="s">
        <v>85</v>
      </c>
      <c r="B20" s="183" t="s">
        <v>110</v>
      </c>
      <c r="C20" s="184">
        <f>C18+8</f>
        <v>41173</v>
      </c>
      <c r="D20" s="184">
        <f>D18+8</f>
        <v>41176</v>
      </c>
      <c r="E20" s="185" t="s">
        <v>112</v>
      </c>
      <c r="F20" s="185" t="s">
        <v>129</v>
      </c>
      <c r="G20" s="185">
        <f t="shared" si="4"/>
        <v>41177</v>
      </c>
      <c r="H20" s="186">
        <f t="shared" si="0"/>
        <v>41178</v>
      </c>
      <c r="I20" s="186">
        <f t="shared" si="1"/>
        <v>41178</v>
      </c>
      <c r="J20" s="186">
        <f t="shared" si="2"/>
        <v>41179</v>
      </c>
      <c r="K20" s="187">
        <f t="shared" si="3"/>
        <v>41181</v>
      </c>
    </row>
    <row r="21" spans="1:7" s="127" customFormat="1" ht="21.75" customHeight="1">
      <c r="A21" s="123"/>
      <c r="B21" s="129"/>
      <c r="C21" s="121"/>
      <c r="D21" s="121"/>
      <c r="E21" s="87"/>
      <c r="F21" s="87"/>
      <c r="G21" s="87"/>
    </row>
    <row r="22" spans="1:4" s="127" customFormat="1" ht="15.75" customHeight="1">
      <c r="A22" s="128" t="s">
        <v>87</v>
      </c>
      <c r="B22" s="128"/>
      <c r="C22" s="128"/>
      <c r="D22" s="128"/>
    </row>
    <row r="23" spans="1:4" s="127" customFormat="1" ht="15" customHeight="1" thickBot="1">
      <c r="A23" s="87"/>
      <c r="B23" s="87"/>
      <c r="C23" s="88"/>
      <c r="D23" s="87"/>
    </row>
    <row r="24" spans="1:11" s="127" customFormat="1" ht="15.75" customHeight="1">
      <c r="A24" s="346" t="s">
        <v>0</v>
      </c>
      <c r="B24" s="348" t="s">
        <v>1</v>
      </c>
      <c r="C24" s="350" t="s">
        <v>2</v>
      </c>
      <c r="D24" s="351"/>
      <c r="E24" s="154" t="s">
        <v>12</v>
      </c>
      <c r="F24" s="156" t="s">
        <v>13</v>
      </c>
      <c r="G24" s="348" t="s">
        <v>0</v>
      </c>
      <c r="H24" s="348" t="s">
        <v>1</v>
      </c>
      <c r="I24" s="356" t="s">
        <v>79</v>
      </c>
      <c r="J24" s="351"/>
      <c r="K24" s="126"/>
    </row>
    <row r="25" spans="1:11" s="127" customFormat="1" ht="15.75" customHeight="1" thickBot="1">
      <c r="A25" s="347"/>
      <c r="B25" s="349"/>
      <c r="C25" s="153" t="s">
        <v>3</v>
      </c>
      <c r="D25" s="151" t="s">
        <v>4</v>
      </c>
      <c r="E25" s="155" t="s">
        <v>5</v>
      </c>
      <c r="F25" s="157" t="s">
        <v>5</v>
      </c>
      <c r="G25" s="349"/>
      <c r="H25" s="349"/>
      <c r="I25" s="152" t="s">
        <v>80</v>
      </c>
      <c r="J25" s="151" t="s">
        <v>4</v>
      </c>
      <c r="K25" s="126"/>
    </row>
    <row r="26" spans="1:11" s="126" customFormat="1" ht="15.75" customHeight="1">
      <c r="A26" s="188" t="s">
        <v>113</v>
      </c>
      <c r="B26" s="188" t="s">
        <v>118</v>
      </c>
      <c r="C26" s="188">
        <v>41158</v>
      </c>
      <c r="D26" s="188">
        <f aca="true" t="shared" si="5" ref="D26:D32">C26+1</f>
        <v>41159</v>
      </c>
      <c r="E26" s="188">
        <f aca="true" t="shared" si="6" ref="E26:E32">D26+2</f>
        <v>41161</v>
      </c>
      <c r="F26" s="188">
        <f aca="true" t="shared" si="7" ref="F26:F32">E26+1</f>
        <v>41162</v>
      </c>
      <c r="G26" s="189" t="s">
        <v>81</v>
      </c>
      <c r="H26" s="190" t="s">
        <v>120</v>
      </c>
      <c r="I26" s="191">
        <v>41173</v>
      </c>
      <c r="J26" s="192">
        <f aca="true" t="shared" si="8" ref="J26:J32">I26+3</f>
        <v>41176</v>
      </c>
      <c r="K26" s="125"/>
    </row>
    <row r="27" spans="1:11" s="126" customFormat="1" ht="15.75" customHeight="1">
      <c r="A27" s="193" t="s">
        <v>108</v>
      </c>
      <c r="B27" s="137" t="s">
        <v>109</v>
      </c>
      <c r="C27" s="137">
        <v>41160</v>
      </c>
      <c r="D27" s="137">
        <f t="shared" si="5"/>
        <v>41161</v>
      </c>
      <c r="E27" s="137">
        <f t="shared" si="6"/>
        <v>41163</v>
      </c>
      <c r="F27" s="137">
        <f t="shared" si="7"/>
        <v>41164</v>
      </c>
      <c r="G27" s="142" t="s">
        <v>78</v>
      </c>
      <c r="H27" s="136" t="s">
        <v>121</v>
      </c>
      <c r="I27" s="137">
        <f>I26+7</f>
        <v>41180</v>
      </c>
      <c r="J27" s="138">
        <f t="shared" si="8"/>
        <v>41183</v>
      </c>
      <c r="K27" s="125"/>
    </row>
    <row r="28" spans="1:11" s="126" customFormat="1" ht="15.75" customHeight="1">
      <c r="A28" s="194" t="s">
        <v>108</v>
      </c>
      <c r="B28" s="143" t="s">
        <v>107</v>
      </c>
      <c r="C28" s="143">
        <f>C26+7</f>
        <v>41165</v>
      </c>
      <c r="D28" s="143">
        <f t="shared" si="5"/>
        <v>41166</v>
      </c>
      <c r="E28" s="143">
        <f t="shared" si="6"/>
        <v>41168</v>
      </c>
      <c r="F28" s="143">
        <f t="shared" si="7"/>
        <v>41169</v>
      </c>
      <c r="G28" s="135" t="s">
        <v>81</v>
      </c>
      <c r="H28" s="136" t="s">
        <v>122</v>
      </c>
      <c r="I28" s="137">
        <v>41174</v>
      </c>
      <c r="J28" s="138">
        <f t="shared" si="8"/>
        <v>41177</v>
      </c>
      <c r="K28" s="125"/>
    </row>
    <row r="29" spans="1:10" s="125" customFormat="1" ht="15.75" customHeight="1">
      <c r="A29" s="193" t="s">
        <v>113</v>
      </c>
      <c r="B29" s="137" t="s">
        <v>117</v>
      </c>
      <c r="C29" s="137">
        <f>C27+7</f>
        <v>41167</v>
      </c>
      <c r="D29" s="137">
        <f t="shared" si="5"/>
        <v>41168</v>
      </c>
      <c r="E29" s="137">
        <f t="shared" si="6"/>
        <v>41170</v>
      </c>
      <c r="F29" s="137">
        <f t="shared" si="7"/>
        <v>41171</v>
      </c>
      <c r="G29" s="142" t="s">
        <v>78</v>
      </c>
      <c r="H29" s="136" t="s">
        <v>124</v>
      </c>
      <c r="I29" s="137">
        <f>I28+7</f>
        <v>41181</v>
      </c>
      <c r="J29" s="138">
        <f t="shared" si="8"/>
        <v>41184</v>
      </c>
    </row>
    <row r="30" spans="1:11" s="125" customFormat="1" ht="15.75" customHeight="1">
      <c r="A30" s="144" t="s">
        <v>108</v>
      </c>
      <c r="B30" s="144" t="s">
        <v>119</v>
      </c>
      <c r="C30" s="144">
        <f>C28+7</f>
        <v>41172</v>
      </c>
      <c r="D30" s="143">
        <f t="shared" si="5"/>
        <v>41173</v>
      </c>
      <c r="E30" s="143">
        <f t="shared" si="6"/>
        <v>41175</v>
      </c>
      <c r="F30" s="143">
        <f t="shared" si="7"/>
        <v>41176</v>
      </c>
      <c r="G30" s="135" t="s">
        <v>81</v>
      </c>
      <c r="H30" s="136" t="s">
        <v>123</v>
      </c>
      <c r="I30" s="137">
        <v>41175</v>
      </c>
      <c r="J30" s="138">
        <f t="shared" si="8"/>
        <v>41178</v>
      </c>
      <c r="K30" s="115"/>
    </row>
    <row r="31" spans="1:11" s="125" customFormat="1" ht="15.75" customHeight="1">
      <c r="A31" s="136" t="s">
        <v>113</v>
      </c>
      <c r="B31" s="136" t="s">
        <v>131</v>
      </c>
      <c r="C31" s="136">
        <f>C29+7</f>
        <v>41174</v>
      </c>
      <c r="D31" s="137">
        <f t="shared" si="5"/>
        <v>41175</v>
      </c>
      <c r="E31" s="137">
        <f t="shared" si="6"/>
        <v>41177</v>
      </c>
      <c r="F31" s="137">
        <f t="shared" si="7"/>
        <v>41178</v>
      </c>
      <c r="G31" s="142" t="s">
        <v>78</v>
      </c>
      <c r="H31" s="142" t="s">
        <v>125</v>
      </c>
      <c r="I31" s="137">
        <f>I30+7</f>
        <v>41182</v>
      </c>
      <c r="J31" s="138">
        <f t="shared" si="8"/>
        <v>41185</v>
      </c>
      <c r="K31" s="115"/>
    </row>
    <row r="32" spans="1:10" s="115" customFormat="1" ht="17.25" customHeight="1" thickBot="1">
      <c r="A32" s="195" t="s">
        <v>113</v>
      </c>
      <c r="B32" s="196" t="s">
        <v>132</v>
      </c>
      <c r="C32" s="145">
        <f>C30+7</f>
        <v>41179</v>
      </c>
      <c r="D32" s="196">
        <f t="shared" si="5"/>
        <v>41180</v>
      </c>
      <c r="E32" s="196">
        <f t="shared" si="6"/>
        <v>41182</v>
      </c>
      <c r="F32" s="196">
        <f t="shared" si="7"/>
        <v>41183</v>
      </c>
      <c r="G32" s="197" t="s">
        <v>81</v>
      </c>
      <c r="H32" s="139" t="s">
        <v>126</v>
      </c>
      <c r="I32" s="140">
        <v>41176</v>
      </c>
      <c r="J32" s="141">
        <f t="shared" si="8"/>
        <v>41179</v>
      </c>
    </row>
    <row r="33" spans="1:6" s="115" customFormat="1" ht="15" customHeight="1">
      <c r="A33" s="124"/>
      <c r="B33" s="122"/>
      <c r="C33" s="121"/>
      <c r="D33" s="120"/>
      <c r="E33" s="120"/>
      <c r="F33" s="120"/>
    </row>
    <row r="34" spans="1:6" s="115" customFormat="1" ht="18" customHeight="1">
      <c r="A34" s="91" t="s">
        <v>57</v>
      </c>
      <c r="B34" s="122"/>
      <c r="C34" s="121"/>
      <c r="D34" s="120"/>
      <c r="E34" s="120"/>
      <c r="F34" s="120"/>
    </row>
    <row r="35" spans="1:4" s="115" customFormat="1" ht="16.5" customHeight="1">
      <c r="A35" s="123" t="s">
        <v>58</v>
      </c>
      <c r="B35" s="122"/>
      <c r="C35" s="121"/>
      <c r="D35" s="120"/>
    </row>
    <row r="36" spans="1:11" s="115" customFormat="1" ht="15.75" customHeight="1">
      <c r="A36" s="123" t="s">
        <v>61</v>
      </c>
      <c r="B36" s="122"/>
      <c r="C36" s="121"/>
      <c r="D36" s="120"/>
      <c r="G36" s="94"/>
      <c r="H36" s="87"/>
      <c r="I36" s="87"/>
      <c r="J36" s="87"/>
      <c r="K36" s="87"/>
    </row>
    <row r="37" spans="1:11" s="115" customFormat="1" ht="15" customHeight="1">
      <c r="A37" s="123"/>
      <c r="B37" s="122"/>
      <c r="C37" s="121"/>
      <c r="D37" s="120"/>
      <c r="E37" s="102" t="s">
        <v>55</v>
      </c>
      <c r="F37" s="94"/>
      <c r="G37" s="94"/>
      <c r="H37" s="87"/>
      <c r="I37" s="87"/>
      <c r="J37" s="87"/>
      <c r="K37" s="87"/>
    </row>
    <row r="38" spans="1:34" ht="20.25" customHeight="1">
      <c r="A38" s="115" t="s">
        <v>60</v>
      </c>
      <c r="B38" s="115"/>
      <c r="C38" s="119"/>
      <c r="D38" s="115"/>
      <c r="E38" s="111" t="s">
        <v>9</v>
      </c>
      <c r="F38" s="94"/>
      <c r="G38" s="101"/>
      <c r="H38" s="94"/>
      <c r="I38" s="146"/>
      <c r="J38" s="147"/>
      <c r="K38" s="148"/>
      <c r="L38" s="148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12" ht="14.25" customHeight="1">
      <c r="A39" s="102" t="s">
        <v>66</v>
      </c>
      <c r="B39" s="118"/>
      <c r="C39" s="117" t="s">
        <v>8</v>
      </c>
      <c r="D39" s="116"/>
      <c r="E39" s="93" t="s">
        <v>15</v>
      </c>
      <c r="F39" s="94"/>
      <c r="G39" s="101"/>
      <c r="H39" s="94"/>
      <c r="I39" s="149"/>
      <c r="J39" s="147"/>
      <c r="K39" s="148"/>
      <c r="L39" s="148"/>
    </row>
    <row r="40" spans="1:13" ht="14.25" customHeight="1">
      <c r="A40" s="99" t="s">
        <v>67</v>
      </c>
      <c r="B40" s="114"/>
      <c r="C40" s="113"/>
      <c r="D40" s="112"/>
      <c r="E40" s="108" t="s">
        <v>104</v>
      </c>
      <c r="F40" s="94"/>
      <c r="G40" s="101"/>
      <c r="H40" s="94"/>
      <c r="I40" s="94"/>
      <c r="J40" s="100"/>
      <c r="K40" s="94"/>
      <c r="L40" s="94"/>
      <c r="M40" s="94"/>
    </row>
    <row r="41" spans="1:13" ht="14.25" customHeight="1">
      <c r="A41" s="110" t="s">
        <v>68</v>
      </c>
      <c r="D41" s="109"/>
      <c r="E41" s="107" t="s">
        <v>105</v>
      </c>
      <c r="F41" s="94"/>
      <c r="G41" s="101"/>
      <c r="H41" s="94"/>
      <c r="I41" s="94"/>
      <c r="J41" s="100"/>
      <c r="K41" s="94"/>
      <c r="L41" s="94"/>
      <c r="M41" s="94"/>
    </row>
    <row r="42" spans="1:13" ht="14.25" customHeight="1">
      <c r="A42" s="110" t="s">
        <v>69</v>
      </c>
      <c r="D42" s="109"/>
      <c r="E42" s="105" t="s">
        <v>56</v>
      </c>
      <c r="F42" s="94"/>
      <c r="G42" s="101"/>
      <c r="H42" s="94"/>
      <c r="I42" s="94"/>
      <c r="J42" s="100"/>
      <c r="K42" s="94"/>
      <c r="L42" s="94"/>
      <c r="M42" s="94"/>
    </row>
    <row r="43" spans="1:13" ht="14.25" customHeight="1">
      <c r="A43" s="106" t="s">
        <v>70</v>
      </c>
      <c r="B43" s="93"/>
      <c r="D43" s="106"/>
      <c r="E43" s="91" t="s">
        <v>106</v>
      </c>
      <c r="F43" s="94"/>
      <c r="G43" s="101"/>
      <c r="H43" s="94"/>
      <c r="I43" s="94"/>
      <c r="J43" s="100"/>
      <c r="K43" s="94"/>
      <c r="L43" s="94"/>
      <c r="M43" s="94"/>
    </row>
    <row r="44" spans="1:13" ht="14.25" customHeight="1">
      <c r="A44" s="91" t="s">
        <v>71</v>
      </c>
      <c r="B44" s="93"/>
      <c r="D44" s="106"/>
      <c r="G44" s="101"/>
      <c r="H44" s="94"/>
      <c r="I44" s="94"/>
      <c r="J44" s="100"/>
      <c r="K44" s="94"/>
      <c r="L44" s="94"/>
      <c r="M44" s="94"/>
    </row>
    <row r="45" spans="1:13" ht="14.25" customHeight="1">
      <c r="A45" s="91" t="s">
        <v>72</v>
      </c>
      <c r="D45" s="104"/>
      <c r="E45" s="102" t="s">
        <v>96</v>
      </c>
      <c r="I45" s="94"/>
      <c r="J45" s="97"/>
      <c r="K45" s="94"/>
      <c r="L45" s="94"/>
      <c r="M45" s="94"/>
    </row>
    <row r="46" spans="1:13" ht="14.25" customHeight="1">
      <c r="A46" s="91" t="s">
        <v>73</v>
      </c>
      <c r="D46" s="104"/>
      <c r="E46" s="98" t="s">
        <v>88</v>
      </c>
      <c r="G46" s="94"/>
      <c r="H46" s="94"/>
      <c r="I46" s="94"/>
      <c r="J46" s="94"/>
      <c r="K46" s="94"/>
      <c r="L46" s="94"/>
      <c r="M46" s="94"/>
    </row>
    <row r="47" spans="1:13" ht="15" customHeight="1">
      <c r="A47" s="103" t="s">
        <v>74</v>
      </c>
      <c r="B47" s="93"/>
      <c r="C47" s="96"/>
      <c r="D47" s="95"/>
      <c r="E47" s="90" t="s">
        <v>89</v>
      </c>
      <c r="F47" s="89"/>
      <c r="G47" s="94"/>
      <c r="H47" s="94"/>
      <c r="I47" s="94"/>
      <c r="J47" s="94"/>
      <c r="K47" s="94"/>
      <c r="L47" s="94"/>
      <c r="M47" s="94"/>
    </row>
    <row r="48" spans="1:13" ht="15.75" customHeight="1">
      <c r="A48" s="91" t="s">
        <v>75</v>
      </c>
      <c r="B48" s="93"/>
      <c r="C48" s="96"/>
      <c r="D48" s="99"/>
      <c r="E48" s="90" t="s">
        <v>90</v>
      </c>
      <c r="F48" s="89"/>
      <c r="L48" s="94"/>
      <c r="M48" s="94"/>
    </row>
    <row r="49" spans="1:13" ht="15.75" customHeight="1">
      <c r="A49" s="91" t="s">
        <v>76</v>
      </c>
      <c r="B49" s="93"/>
      <c r="C49" s="96"/>
      <c r="D49" s="95"/>
      <c r="E49" s="90" t="s">
        <v>91</v>
      </c>
      <c r="F49" s="89"/>
      <c r="L49" s="94"/>
      <c r="M49" s="94"/>
    </row>
    <row r="50" spans="1:6" ht="12.75">
      <c r="A50" s="91" t="s">
        <v>77</v>
      </c>
      <c r="C50" s="92"/>
      <c r="E50" s="90" t="s">
        <v>92</v>
      </c>
      <c r="F50" s="89"/>
    </row>
    <row r="51" spans="5:6" ht="15.75" customHeight="1">
      <c r="E51" s="90" t="s">
        <v>93</v>
      </c>
      <c r="F51" s="89"/>
    </row>
    <row r="52" spans="2:6" ht="12.75">
      <c r="B52" s="93"/>
      <c r="C52" s="92"/>
      <c r="D52" s="91"/>
      <c r="E52" s="86" t="s">
        <v>94</v>
      </c>
      <c r="F52" s="89"/>
    </row>
    <row r="53" spans="5:6" ht="12.75">
      <c r="E53" s="86" t="s">
        <v>95</v>
      </c>
      <c r="F53" s="89"/>
    </row>
    <row r="59" ht="15" customHeight="1"/>
    <row r="60" ht="15" customHeight="1"/>
    <row r="61" ht="15" customHeight="1"/>
    <row r="62" ht="15" customHeight="1"/>
    <row r="63" ht="21.75" customHeight="1"/>
    <row r="64" ht="21.75" customHeight="1"/>
  </sheetData>
  <sheetProtection/>
  <mergeCells count="16">
    <mergeCell ref="H24:H25"/>
    <mergeCell ref="I24:J24"/>
    <mergeCell ref="A11:A12"/>
    <mergeCell ref="B11:B12"/>
    <mergeCell ref="C11:D11"/>
    <mergeCell ref="G11:H11"/>
    <mergeCell ref="A8:G8"/>
    <mergeCell ref="A9:G9"/>
    <mergeCell ref="I11:J11"/>
    <mergeCell ref="C2:F2"/>
    <mergeCell ref="A24:A25"/>
    <mergeCell ref="B24:B25"/>
    <mergeCell ref="C24:D24"/>
    <mergeCell ref="E11:E12"/>
    <mergeCell ref="F11:F12"/>
    <mergeCell ref="G24:G25"/>
  </mergeCells>
  <hyperlinks>
    <hyperlink ref="E52" r:id="rId1" display="mailto:lehuy@biendonglogistics.com.vn"/>
    <hyperlink ref="E53" r:id="rId2" display="http://www.biendonglogistics.com.vn/"/>
  </hyperlinks>
  <printOptions/>
  <pageMargins left="0.7480314960629921" right="0.7480314960629921" top="0" bottom="0" header="0.35433070866141736" footer="0.15748031496062992"/>
  <pageSetup horizontalDpi="600" verticalDpi="600" orientation="landscape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63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4.140625" style="0" customWidth="1"/>
    <col min="2" max="3" width="17.421875" style="0" customWidth="1"/>
    <col min="4" max="4" width="17.421875" style="36" customWidth="1"/>
    <col min="5" max="5" width="17.421875" style="0" customWidth="1"/>
    <col min="6" max="6" width="24.00390625" style="0" customWidth="1"/>
    <col min="7" max="8" width="17.421875" style="0" customWidth="1"/>
    <col min="10" max="10" width="10.140625" style="0" customWidth="1"/>
    <col min="11" max="11" width="20.7109375" style="0" customWidth="1"/>
    <col min="12" max="12" width="22.8515625" style="0" customWidth="1"/>
  </cols>
  <sheetData>
    <row r="1" ht="6" customHeight="1"/>
    <row r="2" ht="21.75" customHeight="1">
      <c r="D2" s="30" t="s">
        <v>11</v>
      </c>
    </row>
    <row r="3" spans="4:6" ht="15.75">
      <c r="D3" s="25" t="s">
        <v>22</v>
      </c>
      <c r="F3" s="2"/>
    </row>
    <row r="4" spans="4:6" ht="15">
      <c r="D4" s="13" t="s">
        <v>21</v>
      </c>
      <c r="F4" s="2"/>
    </row>
    <row r="5" spans="4:6" ht="15.75">
      <c r="D5" s="1" t="s">
        <v>28</v>
      </c>
      <c r="F5" s="24"/>
    </row>
    <row r="6" spans="4:6" ht="15.75">
      <c r="D6" s="1" t="s">
        <v>26</v>
      </c>
      <c r="F6" s="24"/>
    </row>
    <row r="7" spans="3:6" ht="12" customHeight="1">
      <c r="C7" s="1"/>
      <c r="D7" s="2"/>
      <c r="F7" s="24"/>
    </row>
    <row r="8" spans="2:8" ht="21.75" customHeight="1">
      <c r="B8" s="374" t="s">
        <v>29</v>
      </c>
      <c r="C8" s="374"/>
      <c r="D8" s="374"/>
      <c r="E8" s="374"/>
      <c r="F8" s="374"/>
      <c r="G8" s="374"/>
      <c r="H8" s="374"/>
    </row>
    <row r="9" spans="2:6" ht="18" customHeight="1">
      <c r="B9" s="375" t="s">
        <v>32</v>
      </c>
      <c r="C9" s="375"/>
      <c r="D9" s="375"/>
      <c r="E9" s="375"/>
      <c r="F9" s="375"/>
    </row>
    <row r="10" spans="2:6" ht="12.75" customHeight="1" thickBot="1">
      <c r="B10" s="71"/>
      <c r="C10" s="23"/>
      <c r="D10" s="37"/>
      <c r="E10" s="23"/>
      <c r="F10" s="23"/>
    </row>
    <row r="11" spans="2:14" s="2" customFormat="1" ht="15" customHeight="1">
      <c r="B11" s="376" t="s">
        <v>0</v>
      </c>
      <c r="C11" s="378" t="s">
        <v>1</v>
      </c>
      <c r="D11" s="380" t="s">
        <v>13</v>
      </c>
      <c r="E11" s="381"/>
      <c r="F11" s="382" t="s">
        <v>12</v>
      </c>
      <c r="G11" s="382"/>
      <c r="H11" s="52" t="s">
        <v>2</v>
      </c>
      <c r="I11" s="48"/>
      <c r="J11" s="48"/>
      <c r="K11" s="49"/>
      <c r="L11" s="48"/>
      <c r="M11" s="48"/>
      <c r="N11" s="49"/>
    </row>
    <row r="12" spans="2:8" s="2" customFormat="1" ht="15" customHeight="1" thickBot="1">
      <c r="B12" s="377"/>
      <c r="C12" s="379"/>
      <c r="D12" s="53" t="s">
        <v>3</v>
      </c>
      <c r="E12" s="54" t="s">
        <v>4</v>
      </c>
      <c r="F12" s="55" t="s">
        <v>3</v>
      </c>
      <c r="G12" s="55" t="s">
        <v>4</v>
      </c>
      <c r="H12" s="56" t="s">
        <v>5</v>
      </c>
    </row>
    <row r="13" spans="2:14" s="50" customFormat="1" ht="15" customHeight="1">
      <c r="B13" s="59" t="s">
        <v>14</v>
      </c>
      <c r="C13" s="60" t="s">
        <v>33</v>
      </c>
      <c r="D13" s="61">
        <v>40490</v>
      </c>
      <c r="E13" s="61">
        <f>D13+1</f>
        <v>40491</v>
      </c>
      <c r="F13" s="65">
        <f>E13</f>
        <v>40491</v>
      </c>
      <c r="G13" s="65">
        <f>F13+1</f>
        <v>40492</v>
      </c>
      <c r="H13" s="66">
        <f>G13+2</f>
        <v>40494</v>
      </c>
      <c r="I13" s="49"/>
      <c r="J13" s="49"/>
      <c r="K13" s="49"/>
      <c r="L13" s="49"/>
      <c r="M13" s="49"/>
      <c r="N13" s="49"/>
    </row>
    <row r="14" spans="2:14" s="50" customFormat="1" ht="15" customHeight="1">
      <c r="B14" s="63" t="s">
        <v>14</v>
      </c>
      <c r="C14" s="64" t="s">
        <v>34</v>
      </c>
      <c r="D14" s="65">
        <v>40497</v>
      </c>
      <c r="E14" s="65">
        <f>D14+1</f>
        <v>40498</v>
      </c>
      <c r="F14" s="65">
        <f>E14</f>
        <v>40498</v>
      </c>
      <c r="G14" s="65">
        <f>F14+1</f>
        <v>40499</v>
      </c>
      <c r="H14" s="66">
        <f>G14+2</f>
        <v>40501</v>
      </c>
      <c r="I14" s="49"/>
      <c r="J14" s="49"/>
      <c r="K14" s="49"/>
      <c r="L14" s="49"/>
      <c r="M14" s="49"/>
      <c r="N14" s="49"/>
    </row>
    <row r="15" spans="2:13" s="49" customFormat="1" ht="15" customHeight="1">
      <c r="B15" s="63" t="s">
        <v>14</v>
      </c>
      <c r="C15" s="64" t="s">
        <v>35</v>
      </c>
      <c r="D15" s="65">
        <f>D14+7</f>
        <v>40504</v>
      </c>
      <c r="E15" s="65">
        <f>D15+1</f>
        <v>40505</v>
      </c>
      <c r="F15" s="65">
        <f>E15</f>
        <v>40505</v>
      </c>
      <c r="G15" s="65">
        <f>F15+1</f>
        <v>40506</v>
      </c>
      <c r="H15" s="66">
        <f>G15+2</f>
        <v>40508</v>
      </c>
      <c r="I15" s="48"/>
      <c r="J15" s="48"/>
      <c r="L15" s="48"/>
      <c r="M15" s="48"/>
    </row>
    <row r="16" spans="2:37" s="49" customFormat="1" ht="15" customHeight="1">
      <c r="B16" s="63" t="s">
        <v>14</v>
      </c>
      <c r="C16" s="64" t="s">
        <v>36</v>
      </c>
      <c r="D16" s="65">
        <f>D15+7</f>
        <v>40511</v>
      </c>
      <c r="E16" s="65">
        <f>D16+1</f>
        <v>40512</v>
      </c>
      <c r="F16" s="65">
        <f>E16</f>
        <v>40512</v>
      </c>
      <c r="G16" s="65">
        <f>F16+1</f>
        <v>40513</v>
      </c>
      <c r="H16" s="66">
        <f>G16+2</f>
        <v>40515</v>
      </c>
      <c r="I16" s="2"/>
      <c r="J16" s="2"/>
      <c r="K16" s="2"/>
      <c r="L16" s="2"/>
      <c r="M16" s="2"/>
      <c r="N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s="49" customFormat="1" ht="15" customHeight="1" thickBot="1">
      <c r="B17" s="69" t="s">
        <v>14</v>
      </c>
      <c r="C17" s="70" t="s">
        <v>37</v>
      </c>
      <c r="D17" s="67">
        <f>D16+7</f>
        <v>40518</v>
      </c>
      <c r="E17" s="67">
        <f>D17+1</f>
        <v>40519</v>
      </c>
      <c r="F17" s="67">
        <f>E17</f>
        <v>40519</v>
      </c>
      <c r="G17" s="67">
        <f>F17+1</f>
        <v>40520</v>
      </c>
      <c r="H17" s="68">
        <f>G17+2</f>
        <v>40522</v>
      </c>
      <c r="I17" s="2"/>
      <c r="J17" s="2"/>
      <c r="K17" s="2"/>
      <c r="L17" s="2"/>
      <c r="M17" s="2"/>
      <c r="N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5" ht="9" customHeight="1">
      <c r="B18" s="72"/>
      <c r="C18" s="72"/>
      <c r="D18" s="73"/>
      <c r="E18" s="72"/>
      <c r="F18" s="72"/>
      <c r="G18" s="72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69" ht="18" customHeight="1">
      <c r="B19" s="361" t="s">
        <v>38</v>
      </c>
      <c r="C19" s="361"/>
      <c r="D19" s="361"/>
      <c r="E19" s="361"/>
      <c r="F19" s="361"/>
      <c r="G19" s="75"/>
      <c r="H19" s="27"/>
      <c r="I19" s="27"/>
      <c r="J19" s="27"/>
      <c r="K19" s="27"/>
      <c r="L19" s="27"/>
      <c r="M19" s="27"/>
      <c r="N19" s="26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2:69" ht="8.25" customHeight="1" thickBot="1">
      <c r="B20" s="74"/>
      <c r="C20" s="74"/>
      <c r="D20" s="76"/>
      <c r="E20" s="74"/>
      <c r="F20" s="74"/>
      <c r="G20" s="75"/>
      <c r="H20" s="27"/>
      <c r="I20" s="27"/>
      <c r="J20" s="27"/>
      <c r="K20" s="27"/>
      <c r="L20" s="27"/>
      <c r="M20" s="27"/>
      <c r="N20" s="26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2:69" s="2" customFormat="1" ht="15.75" customHeight="1">
      <c r="B21" s="362" t="s">
        <v>0</v>
      </c>
      <c r="C21" s="364" t="s">
        <v>1</v>
      </c>
      <c r="D21" s="366" t="s">
        <v>2</v>
      </c>
      <c r="E21" s="366"/>
      <c r="F21" s="77" t="s">
        <v>31</v>
      </c>
      <c r="G21" s="78" t="s">
        <v>12</v>
      </c>
      <c r="H21" s="49"/>
      <c r="I21" s="49"/>
      <c r="J21" s="49"/>
      <c r="K21" s="49"/>
      <c r="L21" s="49"/>
      <c r="M21" s="49"/>
      <c r="N21" s="48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</row>
    <row r="22" spans="2:66" s="2" customFormat="1" ht="15.75" customHeight="1" thickBot="1">
      <c r="B22" s="363"/>
      <c r="C22" s="365"/>
      <c r="D22" s="79" t="s">
        <v>3</v>
      </c>
      <c r="E22" s="79" t="s">
        <v>4</v>
      </c>
      <c r="F22" s="79" t="s">
        <v>5</v>
      </c>
      <c r="G22" s="80" t="s">
        <v>5</v>
      </c>
      <c r="J22" s="51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L22" s="51"/>
      <c r="AP22" s="51"/>
      <c r="AT22" s="51"/>
      <c r="AX22" s="51"/>
      <c r="BB22" s="51"/>
      <c r="BF22" s="51"/>
      <c r="BJ22" s="51"/>
      <c r="BN22" s="51"/>
    </row>
    <row r="23" spans="2:68" s="50" customFormat="1" ht="15.75" customHeight="1">
      <c r="B23" s="59" t="s">
        <v>14</v>
      </c>
      <c r="C23" s="60" t="s">
        <v>39</v>
      </c>
      <c r="D23" s="61">
        <f>H13</f>
        <v>40494</v>
      </c>
      <c r="E23" s="61">
        <f>D23+1</f>
        <v>40495</v>
      </c>
      <c r="F23" s="61">
        <f>E23+2</f>
        <v>40497</v>
      </c>
      <c r="G23" s="62">
        <f>F23+1</f>
        <v>40498</v>
      </c>
      <c r="H23" s="49"/>
      <c r="I23" s="49"/>
      <c r="J23" s="49"/>
      <c r="K23" s="49"/>
      <c r="L23" s="49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</row>
    <row r="24" spans="2:68" s="50" customFormat="1" ht="15.75" customHeight="1">
      <c r="B24" s="63" t="s">
        <v>14</v>
      </c>
      <c r="C24" s="64" t="s">
        <v>40</v>
      </c>
      <c r="D24" s="65">
        <f>D23+7</f>
        <v>40501</v>
      </c>
      <c r="E24" s="65">
        <f>D24+1</f>
        <v>40502</v>
      </c>
      <c r="F24" s="65">
        <f>E24+2</f>
        <v>40504</v>
      </c>
      <c r="G24" s="66">
        <f>F24+1</f>
        <v>40505</v>
      </c>
      <c r="H24" s="49"/>
      <c r="I24" s="49"/>
      <c r="J24" s="49"/>
      <c r="K24" s="49"/>
      <c r="L24" s="49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</row>
    <row r="25" spans="2:34" s="49" customFormat="1" ht="15.75" customHeight="1">
      <c r="B25" s="63" t="s">
        <v>14</v>
      </c>
      <c r="C25" s="64" t="s">
        <v>41</v>
      </c>
      <c r="D25" s="65">
        <f>D24+7</f>
        <v>40508</v>
      </c>
      <c r="E25" s="65">
        <f>D25+1</f>
        <v>40509</v>
      </c>
      <c r="F25" s="65">
        <f>E25+2</f>
        <v>40511</v>
      </c>
      <c r="G25" s="66">
        <f>F25+1</f>
        <v>40512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7" s="49" customFormat="1" ht="15.75" customHeight="1" thickBot="1">
      <c r="B26" s="69" t="s">
        <v>14</v>
      </c>
      <c r="C26" s="70" t="s">
        <v>42</v>
      </c>
      <c r="D26" s="67">
        <f>D25+7</f>
        <v>40515</v>
      </c>
      <c r="E26" s="67">
        <f>D26+1</f>
        <v>40516</v>
      </c>
      <c r="F26" s="67">
        <f>E26+2</f>
        <v>40518</v>
      </c>
      <c r="G26" s="68">
        <f>F26+1</f>
        <v>40519</v>
      </c>
    </row>
    <row r="27" spans="2:7" s="49" customFormat="1" ht="15.75" customHeight="1">
      <c r="B27" s="81"/>
      <c r="C27" s="82"/>
      <c r="D27" s="46"/>
      <c r="E27" s="46"/>
      <c r="F27" s="46"/>
      <c r="G27" s="46"/>
    </row>
    <row r="28" spans="2:8" s="49" customFormat="1" ht="15.75" customHeight="1">
      <c r="B28" s="361" t="s">
        <v>45</v>
      </c>
      <c r="C28" s="361"/>
      <c r="D28" s="361"/>
      <c r="E28" s="361"/>
      <c r="F28" s="361"/>
      <c r="G28" s="72"/>
      <c r="H28"/>
    </row>
    <row r="29" spans="2:8" s="49" customFormat="1" ht="12.75" customHeight="1" thickBot="1">
      <c r="B29" s="71"/>
      <c r="C29" s="74"/>
      <c r="D29" s="76"/>
      <c r="E29" s="74"/>
      <c r="F29" s="74"/>
      <c r="G29" s="72"/>
      <c r="H29"/>
    </row>
    <row r="30" spans="2:8" s="49" customFormat="1" ht="15.75" customHeight="1">
      <c r="B30" s="367" t="s">
        <v>0</v>
      </c>
      <c r="C30" s="369" t="s">
        <v>1</v>
      </c>
      <c r="D30" s="371" t="s">
        <v>12</v>
      </c>
      <c r="E30" s="372"/>
      <c r="F30" s="373" t="s">
        <v>13</v>
      </c>
      <c r="G30" s="373"/>
      <c r="H30" s="52" t="s">
        <v>2</v>
      </c>
    </row>
    <row r="31" spans="2:8" s="49" customFormat="1" ht="15.75" customHeight="1" thickBot="1">
      <c r="B31" s="368"/>
      <c r="C31" s="370"/>
      <c r="D31" s="83" t="s">
        <v>3</v>
      </c>
      <c r="E31" s="84" t="s">
        <v>4</v>
      </c>
      <c r="F31" s="85" t="s">
        <v>3</v>
      </c>
      <c r="G31" s="85" t="s">
        <v>4</v>
      </c>
      <c r="H31" s="56" t="s">
        <v>5</v>
      </c>
    </row>
    <row r="32" spans="2:8" s="49" customFormat="1" ht="15.75" customHeight="1">
      <c r="B32" s="63" t="s">
        <v>30</v>
      </c>
      <c r="C32" s="64" t="s">
        <v>43</v>
      </c>
      <c r="D32" s="65">
        <v>40491</v>
      </c>
      <c r="E32" s="65">
        <f>D32+1</f>
        <v>40492</v>
      </c>
      <c r="F32" s="65">
        <f>E32</f>
        <v>40492</v>
      </c>
      <c r="G32" s="65">
        <f>F32+1</f>
        <v>40493</v>
      </c>
      <c r="H32" s="57">
        <f>G32+2</f>
        <v>40495</v>
      </c>
    </row>
    <row r="33" spans="2:8" s="49" customFormat="1" ht="15.75" customHeight="1">
      <c r="B33" s="63" t="s">
        <v>30</v>
      </c>
      <c r="C33" s="64" t="s">
        <v>44</v>
      </c>
      <c r="D33" s="65">
        <f>D32+7</f>
        <v>40498</v>
      </c>
      <c r="E33" s="65">
        <f>D33+1</f>
        <v>40499</v>
      </c>
      <c r="F33" s="65">
        <f>E33</f>
        <v>40499</v>
      </c>
      <c r="G33" s="65">
        <f>F33+1</f>
        <v>40500</v>
      </c>
      <c r="H33" s="57">
        <f>G33+2</f>
        <v>40502</v>
      </c>
    </row>
    <row r="34" spans="2:8" s="49" customFormat="1" ht="15.75" customHeight="1">
      <c r="B34" s="63" t="s">
        <v>30</v>
      </c>
      <c r="C34" s="64" t="s">
        <v>46</v>
      </c>
      <c r="D34" s="65">
        <f>D33+7</f>
        <v>40505</v>
      </c>
      <c r="E34" s="65">
        <f>D34+1</f>
        <v>40506</v>
      </c>
      <c r="F34" s="65">
        <f>E34</f>
        <v>40506</v>
      </c>
      <c r="G34" s="65">
        <f>F34+1</f>
        <v>40507</v>
      </c>
      <c r="H34" s="57">
        <f>G34+2</f>
        <v>40509</v>
      </c>
    </row>
    <row r="35" spans="2:8" s="49" customFormat="1" ht="15.75" customHeight="1">
      <c r="B35" s="63" t="s">
        <v>30</v>
      </c>
      <c r="C35" s="64" t="s">
        <v>47</v>
      </c>
      <c r="D35" s="65">
        <f>D34+7</f>
        <v>40512</v>
      </c>
      <c r="E35" s="65">
        <f>D35+1</f>
        <v>40513</v>
      </c>
      <c r="F35" s="65">
        <f>E35</f>
        <v>40513</v>
      </c>
      <c r="G35" s="65">
        <f>F35+1</f>
        <v>40514</v>
      </c>
      <c r="H35" s="57">
        <f>G35+2</f>
        <v>40516</v>
      </c>
    </row>
    <row r="36" spans="2:8" s="49" customFormat="1" ht="15.75" customHeight="1" thickBot="1">
      <c r="B36" s="69" t="s">
        <v>30</v>
      </c>
      <c r="C36" s="70" t="s">
        <v>48</v>
      </c>
      <c r="D36" s="67">
        <f>D35+7</f>
        <v>40519</v>
      </c>
      <c r="E36" s="67">
        <f>D36+1</f>
        <v>40520</v>
      </c>
      <c r="F36" s="67">
        <f>E36</f>
        <v>40520</v>
      </c>
      <c r="G36" s="67">
        <f>F36+1</f>
        <v>40521</v>
      </c>
      <c r="H36" s="58">
        <f>G36+2</f>
        <v>40523</v>
      </c>
    </row>
    <row r="37" spans="2:8" s="49" customFormat="1" ht="15.75" customHeight="1">
      <c r="B37" s="72"/>
      <c r="C37" s="72"/>
      <c r="D37" s="73"/>
      <c r="E37" s="72"/>
      <c r="F37" s="72"/>
      <c r="G37" s="72"/>
      <c r="H37"/>
    </row>
    <row r="38" spans="2:8" s="49" customFormat="1" ht="15.75" customHeight="1">
      <c r="B38" s="361" t="s">
        <v>54</v>
      </c>
      <c r="C38" s="361"/>
      <c r="D38" s="361"/>
      <c r="E38" s="361"/>
      <c r="F38" s="361"/>
      <c r="G38" s="75"/>
      <c r="H38" s="27"/>
    </row>
    <row r="39" spans="2:8" s="49" customFormat="1" ht="15.75" customHeight="1" thickBot="1">
      <c r="B39" s="74"/>
      <c r="C39" s="74"/>
      <c r="D39" s="76"/>
      <c r="E39" s="74"/>
      <c r="F39" s="74"/>
      <c r="G39" s="75"/>
      <c r="H39" s="27"/>
    </row>
    <row r="40" spans="2:7" s="49" customFormat="1" ht="15.75" customHeight="1">
      <c r="B40" s="362" t="s">
        <v>0</v>
      </c>
      <c r="C40" s="364" t="s">
        <v>1</v>
      </c>
      <c r="D40" s="366" t="s">
        <v>2</v>
      </c>
      <c r="E40" s="366"/>
      <c r="F40" s="77" t="s">
        <v>12</v>
      </c>
      <c r="G40" s="78" t="s">
        <v>13</v>
      </c>
    </row>
    <row r="41" spans="2:8" s="49" customFormat="1" ht="15.75" customHeight="1" thickBot="1">
      <c r="B41" s="363"/>
      <c r="C41" s="365"/>
      <c r="D41" s="79" t="s">
        <v>3</v>
      </c>
      <c r="E41" s="79" t="s">
        <v>4</v>
      </c>
      <c r="F41" s="79" t="s">
        <v>5</v>
      </c>
      <c r="G41" s="80" t="s">
        <v>5</v>
      </c>
      <c r="H41" s="2"/>
    </row>
    <row r="42" spans="2:7" s="49" customFormat="1" ht="15.75" customHeight="1">
      <c r="B42" s="63" t="s">
        <v>30</v>
      </c>
      <c r="C42" s="64" t="s">
        <v>49</v>
      </c>
      <c r="D42" s="65">
        <f>H32</f>
        <v>40495</v>
      </c>
      <c r="E42" s="65">
        <f>D42+1</f>
        <v>40496</v>
      </c>
      <c r="F42" s="65">
        <f>E42+2</f>
        <v>40498</v>
      </c>
      <c r="G42" s="66">
        <f>F42+1</f>
        <v>40499</v>
      </c>
    </row>
    <row r="43" spans="2:8" s="49" customFormat="1" ht="15.75" customHeight="1">
      <c r="B43" s="63" t="s">
        <v>30</v>
      </c>
      <c r="C43" s="64" t="s">
        <v>50</v>
      </c>
      <c r="D43" s="65">
        <f>D42+7</f>
        <v>40502</v>
      </c>
      <c r="E43" s="65">
        <f>D43+1</f>
        <v>40503</v>
      </c>
      <c r="F43" s="65">
        <f>E43+2</f>
        <v>40505</v>
      </c>
      <c r="G43" s="66">
        <f>F43+1</f>
        <v>40506</v>
      </c>
      <c r="H43" s="2"/>
    </row>
    <row r="44" spans="2:7" s="49" customFormat="1" ht="15.75" customHeight="1">
      <c r="B44" s="63" t="s">
        <v>30</v>
      </c>
      <c r="C44" s="64" t="s">
        <v>51</v>
      </c>
      <c r="D44" s="65">
        <f>D43+7</f>
        <v>40509</v>
      </c>
      <c r="E44" s="65">
        <f>D44+1</f>
        <v>40510</v>
      </c>
      <c r="F44" s="65">
        <f>E44+2</f>
        <v>40512</v>
      </c>
      <c r="G44" s="66">
        <f>F44+1</f>
        <v>40513</v>
      </c>
    </row>
    <row r="45" spans="2:7" s="49" customFormat="1" ht="15.75" customHeight="1">
      <c r="B45" s="63" t="s">
        <v>30</v>
      </c>
      <c r="C45" s="64" t="s">
        <v>52</v>
      </c>
      <c r="D45" s="65">
        <f>D44+7</f>
        <v>40516</v>
      </c>
      <c r="E45" s="65">
        <f>D45+1</f>
        <v>40517</v>
      </c>
      <c r="F45" s="65">
        <f>E45+2</f>
        <v>40519</v>
      </c>
      <c r="G45" s="66">
        <f>F45+1</f>
        <v>40520</v>
      </c>
    </row>
    <row r="46" spans="2:7" s="49" customFormat="1" ht="15.75" customHeight="1" thickBot="1">
      <c r="B46" s="69" t="s">
        <v>30</v>
      </c>
      <c r="C46" s="70" t="s">
        <v>53</v>
      </c>
      <c r="D46" s="67">
        <f>D45+7</f>
        <v>40523</v>
      </c>
      <c r="E46" s="67">
        <f>D46+1</f>
        <v>40524</v>
      </c>
      <c r="F46" s="67">
        <f>E46+2</f>
        <v>40526</v>
      </c>
      <c r="G46" s="68">
        <f>F46+1</f>
        <v>40527</v>
      </c>
    </row>
    <row r="47" spans="2:7" s="49" customFormat="1" ht="10.5" customHeight="1">
      <c r="B47" s="81"/>
      <c r="C47" s="82"/>
      <c r="D47" s="46"/>
      <c r="E47" s="46"/>
      <c r="F47" s="46"/>
      <c r="G47" s="46"/>
    </row>
    <row r="48" spans="2:7" s="27" customFormat="1" ht="17.25" customHeight="1" hidden="1">
      <c r="B48" s="44"/>
      <c r="C48" s="45"/>
      <c r="D48" s="46"/>
      <c r="E48" s="47"/>
      <c r="F48" s="47"/>
      <c r="G48" s="47"/>
    </row>
    <row r="49" spans="2:7" s="27" customFormat="1" ht="15" customHeight="1">
      <c r="B49" s="44"/>
      <c r="C49" s="45"/>
      <c r="D49" s="46"/>
      <c r="E49" s="47"/>
      <c r="F49" s="47"/>
      <c r="G49" s="47"/>
    </row>
    <row r="50" spans="2:4" s="27" customFormat="1" ht="18" customHeight="1">
      <c r="B50" s="9" t="s">
        <v>6</v>
      </c>
      <c r="D50" s="38"/>
    </row>
    <row r="51" spans="2:35" ht="20.25" customHeight="1">
      <c r="B51" s="31" t="s">
        <v>7</v>
      </c>
      <c r="C51" s="32"/>
      <c r="D51" s="39"/>
      <c r="E51" s="33" t="s">
        <v>10</v>
      </c>
      <c r="F51" s="15"/>
      <c r="G51" s="3"/>
      <c r="H51" s="3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2:8" ht="14.25" customHeight="1">
      <c r="B52" s="4" t="s">
        <v>8</v>
      </c>
      <c r="C52" s="5"/>
      <c r="D52" s="40"/>
      <c r="E52" s="4" t="s">
        <v>9</v>
      </c>
      <c r="F52" s="17"/>
      <c r="G52" s="3"/>
      <c r="H52" s="3"/>
    </row>
    <row r="53" spans="2:11" ht="14.25" customHeight="1">
      <c r="B53" s="25" t="s">
        <v>22</v>
      </c>
      <c r="C53" s="6"/>
      <c r="D53" s="41"/>
      <c r="E53" s="19" t="s">
        <v>15</v>
      </c>
      <c r="F53" s="18"/>
      <c r="G53" s="3"/>
      <c r="H53" s="3"/>
      <c r="I53" s="3"/>
      <c r="J53" s="3"/>
      <c r="K53" s="3"/>
    </row>
    <row r="54" spans="2:14" ht="14.25" customHeight="1">
      <c r="B54" s="13" t="s">
        <v>21</v>
      </c>
      <c r="C54" s="6"/>
      <c r="D54" s="41"/>
      <c r="E54" s="359" t="s">
        <v>16</v>
      </c>
      <c r="F54" s="359"/>
      <c r="G54" s="3"/>
      <c r="H54" s="7"/>
      <c r="I54" s="3"/>
      <c r="J54" s="3"/>
      <c r="K54" s="8"/>
      <c r="L54" s="3"/>
      <c r="M54" s="3"/>
      <c r="N54" s="3"/>
    </row>
    <row r="55" spans="2:14" ht="14.25" customHeight="1">
      <c r="B55" s="10" t="s">
        <v>20</v>
      </c>
      <c r="E55" s="360" t="s">
        <v>17</v>
      </c>
      <c r="F55" s="360"/>
      <c r="G55" s="3"/>
      <c r="H55" s="7"/>
      <c r="I55" s="3"/>
      <c r="J55" s="3"/>
      <c r="K55" s="8"/>
      <c r="L55" s="3"/>
      <c r="M55" s="3"/>
      <c r="N55" s="3"/>
    </row>
    <row r="56" spans="2:14" ht="14.25" customHeight="1">
      <c r="B56" t="s">
        <v>24</v>
      </c>
      <c r="C56" s="11"/>
      <c r="E56" s="35" t="s">
        <v>18</v>
      </c>
      <c r="F56" s="17"/>
      <c r="G56" s="3"/>
      <c r="H56" s="7"/>
      <c r="I56" s="3"/>
      <c r="J56" s="3"/>
      <c r="K56" s="8"/>
      <c r="L56" s="3"/>
      <c r="M56" s="3"/>
      <c r="N56" s="3"/>
    </row>
    <row r="57" spans="2:14" ht="14.25" customHeight="1">
      <c r="B57" t="s">
        <v>25</v>
      </c>
      <c r="E57" s="19" t="s">
        <v>19</v>
      </c>
      <c r="F57" s="16"/>
      <c r="H57" s="7"/>
      <c r="I57" s="3"/>
      <c r="J57" s="3"/>
      <c r="K57" s="8"/>
      <c r="L57" s="3"/>
      <c r="M57" s="3"/>
      <c r="N57" s="3"/>
    </row>
    <row r="58" spans="2:14" ht="14.25" customHeight="1">
      <c r="B58" s="22" t="s">
        <v>23</v>
      </c>
      <c r="C58" s="12"/>
      <c r="D58" s="42"/>
      <c r="E58" s="21"/>
      <c r="F58" s="17"/>
      <c r="H58" s="7"/>
      <c r="I58" s="3"/>
      <c r="J58" s="3"/>
      <c r="K58" s="8"/>
      <c r="L58" s="3"/>
      <c r="M58" s="3"/>
      <c r="N58" s="3"/>
    </row>
    <row r="59" spans="2:14" ht="14.25" customHeight="1">
      <c r="B59" s="34" t="s">
        <v>26</v>
      </c>
      <c r="C59" s="12"/>
      <c r="D59" s="42"/>
      <c r="E59" s="20"/>
      <c r="F59" s="17"/>
      <c r="H59" s="7"/>
      <c r="I59" s="3"/>
      <c r="J59" s="3"/>
      <c r="K59" s="8"/>
      <c r="L59" s="3"/>
      <c r="M59" s="3"/>
      <c r="N59" s="3"/>
    </row>
    <row r="60" spans="2:14" ht="14.25" customHeight="1">
      <c r="B60" s="34" t="s">
        <v>27</v>
      </c>
      <c r="C60" s="12"/>
      <c r="D60" s="42"/>
      <c r="E60" s="21"/>
      <c r="F60" s="17"/>
      <c r="H60" s="7"/>
      <c r="I60" s="3"/>
      <c r="J60" s="3"/>
      <c r="K60" s="8"/>
      <c r="L60" s="3"/>
      <c r="M60" s="3"/>
      <c r="N60" s="3"/>
    </row>
    <row r="61" spans="4:14" ht="15" customHeight="1">
      <c r="D61" s="43"/>
      <c r="F61" s="16"/>
      <c r="H61" s="3"/>
      <c r="I61" s="3"/>
      <c r="J61" s="3"/>
      <c r="K61" s="14"/>
      <c r="L61" s="3"/>
      <c r="M61" s="3"/>
      <c r="N61" s="3"/>
    </row>
    <row r="62" spans="3:14" ht="15.75" customHeight="1">
      <c r="C62" s="12"/>
      <c r="D62" s="43"/>
      <c r="E62" s="13"/>
      <c r="F62" s="17"/>
      <c r="H62" s="3"/>
      <c r="I62" s="3"/>
      <c r="J62" s="3"/>
      <c r="K62" s="3"/>
      <c r="L62" s="3"/>
      <c r="M62" s="3"/>
      <c r="N62" s="3"/>
    </row>
    <row r="63" spans="2:14" ht="15.75" customHeight="1">
      <c r="B63" s="9"/>
      <c r="C63" s="12"/>
      <c r="D63" s="43"/>
      <c r="E63" s="13"/>
      <c r="F63" s="16"/>
      <c r="H63" s="3"/>
      <c r="I63" s="3"/>
      <c r="J63" s="3"/>
      <c r="K63" s="3"/>
      <c r="L63" s="3"/>
      <c r="M63" s="3"/>
      <c r="N63" s="3"/>
    </row>
    <row r="65" ht="15.75" customHeight="1"/>
    <row r="74" ht="15" customHeight="1"/>
    <row r="75" ht="15" customHeight="1"/>
    <row r="76" ht="15" customHeight="1"/>
    <row r="77" ht="15" customHeight="1"/>
    <row r="78" ht="21.75" customHeight="1"/>
    <row r="79" ht="21.75" customHeight="1"/>
  </sheetData>
  <sheetProtection/>
  <mergeCells count="21">
    <mergeCell ref="B8:H8"/>
    <mergeCell ref="B9:F9"/>
    <mergeCell ref="B11:B12"/>
    <mergeCell ref="C11:C12"/>
    <mergeCell ref="D11:E11"/>
    <mergeCell ref="F11:G11"/>
    <mergeCell ref="B19:F19"/>
    <mergeCell ref="B21:B22"/>
    <mergeCell ref="C21:C22"/>
    <mergeCell ref="D21:E21"/>
    <mergeCell ref="B28:F28"/>
    <mergeCell ref="B30:B31"/>
    <mergeCell ref="C30:C31"/>
    <mergeCell ref="D30:E30"/>
    <mergeCell ref="F30:G30"/>
    <mergeCell ref="E54:F54"/>
    <mergeCell ref="E55:F55"/>
    <mergeCell ref="B38:F38"/>
    <mergeCell ref="B40:B41"/>
    <mergeCell ref="C40:C41"/>
    <mergeCell ref="D40:E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0.140625" style="87" customWidth="1"/>
    <col min="2" max="2" width="13.8515625" style="87" customWidth="1"/>
    <col min="3" max="3" width="13.421875" style="88" customWidth="1"/>
    <col min="4" max="4" width="17.421875" style="87" customWidth="1"/>
    <col min="5" max="6" width="16.421875" style="87" customWidth="1"/>
    <col min="7" max="7" width="20.00390625" style="87" customWidth="1"/>
    <col min="8" max="8" width="13.8515625" style="87" customWidth="1"/>
    <col min="9" max="10" width="14.00390625" style="87" customWidth="1"/>
    <col min="11" max="11" width="25.421875" style="87" customWidth="1"/>
    <col min="12" max="16384" width="9.140625" style="87" customWidth="1"/>
  </cols>
  <sheetData>
    <row r="1" ht="6" customHeight="1"/>
    <row r="2" spans="3:6" ht="21.75" customHeight="1">
      <c r="C2" s="206" t="s">
        <v>62</v>
      </c>
      <c r="D2" s="205"/>
      <c r="E2" s="205"/>
      <c r="F2" s="205"/>
    </row>
    <row r="3" spans="3:6" ht="15">
      <c r="C3" s="132" t="s">
        <v>63</v>
      </c>
      <c r="F3" s="134"/>
    </row>
    <row r="4" spans="3:6" ht="15">
      <c r="C4" s="132" t="s">
        <v>64</v>
      </c>
      <c r="F4" s="134"/>
    </row>
    <row r="5" spans="3:6" ht="15.75">
      <c r="C5" s="133" t="s">
        <v>65</v>
      </c>
      <c r="F5" s="130"/>
    </row>
    <row r="6" spans="3:6" ht="15.75">
      <c r="C6" s="132" t="s">
        <v>59</v>
      </c>
      <c r="F6" s="130"/>
    </row>
    <row r="7" spans="3:5" ht="15.75">
      <c r="C7" s="131"/>
      <c r="E7" s="130"/>
    </row>
    <row r="8" spans="1:7" ht="21.75" customHeight="1">
      <c r="A8" s="341" t="s">
        <v>97</v>
      </c>
      <c r="B8" s="341"/>
      <c r="C8" s="341"/>
      <c r="D8" s="341"/>
      <c r="E8" s="341"/>
      <c r="F8" s="341"/>
      <c r="G8" s="341"/>
    </row>
    <row r="9" spans="1:7" ht="18" customHeight="1">
      <c r="A9" s="342" t="s">
        <v>144</v>
      </c>
      <c r="B9" s="342"/>
      <c r="C9" s="342"/>
      <c r="D9" s="342"/>
      <c r="E9" s="342"/>
      <c r="F9" s="342"/>
      <c r="G9" s="342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0" s="127" customFormat="1" ht="18.75" customHeight="1">
      <c r="A11" s="346" t="s">
        <v>133</v>
      </c>
      <c r="B11" s="439" t="s">
        <v>168</v>
      </c>
      <c r="C11" s="441" t="s">
        <v>169</v>
      </c>
      <c r="D11" s="443" t="s">
        <v>0</v>
      </c>
      <c r="E11" s="354" t="s">
        <v>1</v>
      </c>
      <c r="F11" s="343" t="s">
        <v>12</v>
      </c>
      <c r="G11" s="344"/>
      <c r="H11" s="343" t="s">
        <v>13</v>
      </c>
      <c r="I11" s="344"/>
      <c r="J11" s="159" t="s">
        <v>2</v>
      </c>
    </row>
    <row r="12" spans="1:10" s="127" customFormat="1" ht="18.75" customHeight="1" thickBot="1">
      <c r="A12" s="347"/>
      <c r="B12" s="440"/>
      <c r="C12" s="442"/>
      <c r="D12" s="444"/>
      <c r="E12" s="355"/>
      <c r="F12" s="158" t="s">
        <v>3</v>
      </c>
      <c r="G12" s="150" t="s">
        <v>4</v>
      </c>
      <c r="H12" s="158" t="s">
        <v>3</v>
      </c>
      <c r="I12" s="150" t="s">
        <v>4</v>
      </c>
      <c r="J12" s="160" t="s">
        <v>5</v>
      </c>
    </row>
    <row r="13" spans="1:10" s="126" customFormat="1" ht="18" customHeight="1">
      <c r="A13" s="290" t="s">
        <v>257</v>
      </c>
      <c r="B13" s="291">
        <v>41242</v>
      </c>
      <c r="C13" s="292">
        <f>B13+3</f>
        <v>41245</v>
      </c>
      <c r="D13" s="212" t="s">
        <v>270</v>
      </c>
      <c r="E13" s="213" t="s">
        <v>269</v>
      </c>
      <c r="F13" s="213">
        <f>I13-2</f>
        <v>41245</v>
      </c>
      <c r="G13" s="213">
        <f>F13+1</f>
        <v>41246</v>
      </c>
      <c r="H13" s="213">
        <f>G13</f>
        <v>41246</v>
      </c>
      <c r="I13" s="213">
        <v>41247</v>
      </c>
      <c r="J13" s="214">
        <f>I13+2</f>
        <v>41249</v>
      </c>
    </row>
    <row r="14" spans="1:10" s="126" customFormat="1" ht="18" customHeight="1">
      <c r="A14" s="435" t="s">
        <v>260</v>
      </c>
      <c r="B14" s="437">
        <v>41245</v>
      </c>
      <c r="C14" s="430">
        <f>B14+3</f>
        <v>41248</v>
      </c>
      <c r="D14" s="239" t="s">
        <v>170</v>
      </c>
      <c r="E14" s="240" t="s">
        <v>238</v>
      </c>
      <c r="F14" s="240">
        <f>F13+1</f>
        <v>41246</v>
      </c>
      <c r="G14" s="240">
        <f>F14+1</f>
        <v>41247</v>
      </c>
      <c r="H14" s="240">
        <f>G14</f>
        <v>41247</v>
      </c>
      <c r="I14" s="240">
        <f>H14+1</f>
        <v>41248</v>
      </c>
      <c r="J14" s="241">
        <f>I14+2</f>
        <v>41250</v>
      </c>
    </row>
    <row r="15" spans="1:10" s="126" customFormat="1" ht="18" customHeight="1">
      <c r="A15" s="436"/>
      <c r="B15" s="438"/>
      <c r="C15" s="431"/>
      <c r="D15" s="224" t="s">
        <v>236</v>
      </c>
      <c r="E15" s="225" t="s">
        <v>171</v>
      </c>
      <c r="F15" s="225">
        <f>F14+1</f>
        <v>41247</v>
      </c>
      <c r="G15" s="225">
        <f>G14+1</f>
        <v>41248</v>
      </c>
      <c r="H15" s="225">
        <f>H14+1</f>
        <v>41248</v>
      </c>
      <c r="I15" s="225">
        <f>H15+1</f>
        <v>41249</v>
      </c>
      <c r="J15" s="226">
        <f>I15+2</f>
        <v>41251</v>
      </c>
    </row>
    <row r="16" spans="1:10" s="126" customFormat="1" ht="18" customHeight="1">
      <c r="A16" s="289" t="s">
        <v>252</v>
      </c>
      <c r="B16" s="287">
        <f>B13+7</f>
        <v>41249</v>
      </c>
      <c r="C16" s="288">
        <f>B16+3</f>
        <v>41252</v>
      </c>
      <c r="D16" s="212" t="s">
        <v>268</v>
      </c>
      <c r="E16" s="213" t="s">
        <v>271</v>
      </c>
      <c r="F16" s="213">
        <f aca="true" t="shared" si="0" ref="F16:J24">F13+7</f>
        <v>41252</v>
      </c>
      <c r="G16" s="213">
        <f t="shared" si="0"/>
        <v>41253</v>
      </c>
      <c r="H16" s="213">
        <f t="shared" si="0"/>
        <v>41253</v>
      </c>
      <c r="I16" s="213">
        <f>I13+7</f>
        <v>41254</v>
      </c>
      <c r="J16" s="214">
        <f t="shared" si="0"/>
        <v>41256</v>
      </c>
    </row>
    <row r="17" spans="1:10" s="125" customFormat="1" ht="18" customHeight="1">
      <c r="A17" s="426" t="s">
        <v>253</v>
      </c>
      <c r="B17" s="428">
        <f>B14+7</f>
        <v>41252</v>
      </c>
      <c r="C17" s="430">
        <f>B17+3</f>
        <v>41255</v>
      </c>
      <c r="D17" s="239" t="str">
        <f aca="true" t="shared" si="1" ref="D17:D24">D14</f>
        <v>CAI MEP 16</v>
      </c>
      <c r="E17" s="240" t="s">
        <v>239</v>
      </c>
      <c r="F17" s="240">
        <f t="shared" si="0"/>
        <v>41253</v>
      </c>
      <c r="G17" s="240">
        <f t="shared" si="0"/>
        <v>41254</v>
      </c>
      <c r="H17" s="240">
        <f t="shared" si="0"/>
        <v>41254</v>
      </c>
      <c r="I17" s="240">
        <f t="shared" si="0"/>
        <v>41255</v>
      </c>
      <c r="J17" s="241">
        <f t="shared" si="0"/>
        <v>41257</v>
      </c>
    </row>
    <row r="18" spans="1:10" s="125" customFormat="1" ht="18" customHeight="1">
      <c r="A18" s="427"/>
      <c r="B18" s="429"/>
      <c r="C18" s="431"/>
      <c r="D18" s="224" t="str">
        <f t="shared" si="1"/>
        <v>CAI MEP 06</v>
      </c>
      <c r="E18" s="225" t="s">
        <v>241</v>
      </c>
      <c r="F18" s="225">
        <f t="shared" si="0"/>
        <v>41254</v>
      </c>
      <c r="G18" s="225">
        <f t="shared" si="0"/>
        <v>41255</v>
      </c>
      <c r="H18" s="225">
        <f t="shared" si="0"/>
        <v>41255</v>
      </c>
      <c r="I18" s="225">
        <f t="shared" si="0"/>
        <v>41256</v>
      </c>
      <c r="J18" s="226">
        <f t="shared" si="0"/>
        <v>41258</v>
      </c>
    </row>
    <row r="19" spans="1:10" s="125" customFormat="1" ht="18" customHeight="1">
      <c r="A19" s="289" t="s">
        <v>258</v>
      </c>
      <c r="B19" s="287">
        <f>B16+7</f>
        <v>41256</v>
      </c>
      <c r="C19" s="288">
        <f>B19+3</f>
        <v>41259</v>
      </c>
      <c r="D19" s="212" t="str">
        <f t="shared" si="1"/>
        <v>TAY NAM 10</v>
      </c>
      <c r="E19" s="213" t="s">
        <v>272</v>
      </c>
      <c r="F19" s="213">
        <f t="shared" si="0"/>
        <v>41259</v>
      </c>
      <c r="G19" s="213">
        <f t="shared" si="0"/>
        <v>41260</v>
      </c>
      <c r="H19" s="213">
        <f t="shared" si="0"/>
        <v>41260</v>
      </c>
      <c r="I19" s="213">
        <f t="shared" si="0"/>
        <v>41261</v>
      </c>
      <c r="J19" s="214">
        <f t="shared" si="0"/>
        <v>41263</v>
      </c>
    </row>
    <row r="20" spans="1:10" s="125" customFormat="1" ht="18" customHeight="1">
      <c r="A20" s="426" t="s">
        <v>261</v>
      </c>
      <c r="B20" s="428">
        <f>B17+7</f>
        <v>41259</v>
      </c>
      <c r="C20" s="430">
        <f>B20+3</f>
        <v>41262</v>
      </c>
      <c r="D20" s="239" t="str">
        <f t="shared" si="1"/>
        <v>CAI MEP 16</v>
      </c>
      <c r="E20" s="240" t="s">
        <v>240</v>
      </c>
      <c r="F20" s="240">
        <f t="shared" si="0"/>
        <v>41260</v>
      </c>
      <c r="G20" s="240">
        <f t="shared" si="0"/>
        <v>41261</v>
      </c>
      <c r="H20" s="240">
        <f t="shared" si="0"/>
        <v>41261</v>
      </c>
      <c r="I20" s="240">
        <f t="shared" si="0"/>
        <v>41262</v>
      </c>
      <c r="J20" s="241">
        <f t="shared" si="0"/>
        <v>41264</v>
      </c>
    </row>
    <row r="21" spans="1:10" s="125" customFormat="1" ht="18" customHeight="1">
      <c r="A21" s="427"/>
      <c r="B21" s="429"/>
      <c r="C21" s="431"/>
      <c r="D21" s="224" t="str">
        <f t="shared" si="1"/>
        <v>CAI MEP 06</v>
      </c>
      <c r="E21" s="225" t="s">
        <v>242</v>
      </c>
      <c r="F21" s="225">
        <f t="shared" si="0"/>
        <v>41261</v>
      </c>
      <c r="G21" s="225">
        <f t="shared" si="0"/>
        <v>41262</v>
      </c>
      <c r="H21" s="225">
        <f t="shared" si="0"/>
        <v>41262</v>
      </c>
      <c r="I21" s="225">
        <f t="shared" si="0"/>
        <v>41263</v>
      </c>
      <c r="J21" s="226">
        <f t="shared" si="0"/>
        <v>41265</v>
      </c>
    </row>
    <row r="22" spans="1:10" s="125" customFormat="1" ht="18" customHeight="1">
      <c r="A22" s="289" t="s">
        <v>254</v>
      </c>
      <c r="B22" s="287">
        <f>B19+7</f>
        <v>41263</v>
      </c>
      <c r="C22" s="288">
        <f>B22+3</f>
        <v>41266</v>
      </c>
      <c r="D22" s="215" t="str">
        <f t="shared" si="1"/>
        <v>TAY NAM 10</v>
      </c>
      <c r="E22" s="216" t="s">
        <v>273</v>
      </c>
      <c r="F22" s="216">
        <f>F19+7</f>
        <v>41266</v>
      </c>
      <c r="G22" s="216">
        <f t="shared" si="0"/>
        <v>41267</v>
      </c>
      <c r="H22" s="216">
        <f t="shared" si="0"/>
        <v>41267</v>
      </c>
      <c r="I22" s="216">
        <f t="shared" si="0"/>
        <v>41268</v>
      </c>
      <c r="J22" s="217">
        <f t="shared" si="0"/>
        <v>41270</v>
      </c>
    </row>
    <row r="23" spans="1:10" s="125" customFormat="1" ht="18" customHeight="1">
      <c r="A23" s="426" t="s">
        <v>256</v>
      </c>
      <c r="B23" s="428">
        <f>B20+7</f>
        <v>41266</v>
      </c>
      <c r="C23" s="430">
        <f>B23+3</f>
        <v>41269</v>
      </c>
      <c r="D23" s="239" t="str">
        <f t="shared" si="1"/>
        <v>CAI MEP 16</v>
      </c>
      <c r="E23" s="240" t="s">
        <v>243</v>
      </c>
      <c r="F23" s="240">
        <f t="shared" si="0"/>
        <v>41267</v>
      </c>
      <c r="G23" s="240">
        <f t="shared" si="0"/>
        <v>41268</v>
      </c>
      <c r="H23" s="240">
        <f t="shared" si="0"/>
        <v>41268</v>
      </c>
      <c r="I23" s="240">
        <f t="shared" si="0"/>
        <v>41269</v>
      </c>
      <c r="J23" s="241">
        <f t="shared" si="0"/>
        <v>41271</v>
      </c>
    </row>
    <row r="24" spans="1:10" s="127" customFormat="1" ht="18" customHeight="1" thickBot="1">
      <c r="A24" s="432"/>
      <c r="B24" s="433"/>
      <c r="C24" s="434"/>
      <c r="D24" s="227" t="str">
        <f t="shared" si="1"/>
        <v>CAI MEP 06</v>
      </c>
      <c r="E24" s="228" t="s">
        <v>237</v>
      </c>
      <c r="F24" s="228">
        <f t="shared" si="0"/>
        <v>41268</v>
      </c>
      <c r="G24" s="228">
        <f t="shared" si="0"/>
        <v>41269</v>
      </c>
      <c r="H24" s="228">
        <f t="shared" si="0"/>
        <v>41269</v>
      </c>
      <c r="I24" s="228">
        <f t="shared" si="0"/>
        <v>41270</v>
      </c>
      <c r="J24" s="229">
        <f t="shared" si="0"/>
        <v>41272</v>
      </c>
    </row>
    <row r="25" spans="1:10" s="127" customFormat="1" ht="21.75" customHeight="1">
      <c r="A25" s="147"/>
      <c r="B25" s="147"/>
      <c r="C25" s="202"/>
      <c r="D25" s="208"/>
      <c r="E25" s="208"/>
      <c r="F25" s="147"/>
      <c r="G25" s="147"/>
      <c r="H25" s="147"/>
      <c r="I25" s="147"/>
      <c r="J25" s="147"/>
    </row>
    <row r="26" spans="1:11" s="127" customFormat="1" ht="15.75" customHeight="1">
      <c r="A26" s="203" t="s">
        <v>145</v>
      </c>
      <c r="B26" s="128"/>
      <c r="C26" s="128"/>
      <c r="D26" s="204"/>
      <c r="E26" s="148"/>
      <c r="F26" s="148"/>
      <c r="G26" s="148"/>
      <c r="H26" s="148"/>
      <c r="I26" s="148"/>
      <c r="J26" s="148"/>
      <c r="K26" s="148"/>
    </row>
    <row r="27" spans="1:4" s="127" customFormat="1" ht="15" customHeight="1">
      <c r="A27" s="203"/>
      <c r="B27" s="128"/>
      <c r="C27" s="128"/>
      <c r="D27" s="128"/>
    </row>
    <row r="28" spans="1:4" s="127" customFormat="1" ht="15.75" customHeight="1" thickBot="1">
      <c r="A28" s="87"/>
      <c r="B28" s="87"/>
      <c r="C28" s="88"/>
      <c r="D28" s="87"/>
    </row>
    <row r="29" spans="1:11" s="127" customFormat="1" ht="15.75" customHeight="1" thickBot="1">
      <c r="A29" s="346" t="s">
        <v>0</v>
      </c>
      <c r="B29" s="421" t="s">
        <v>140</v>
      </c>
      <c r="C29" s="346" t="s">
        <v>2</v>
      </c>
      <c r="D29" s="423"/>
      <c r="E29" s="154" t="s">
        <v>12</v>
      </c>
      <c r="F29" s="156" t="s">
        <v>13</v>
      </c>
      <c r="G29" s="348" t="s">
        <v>0</v>
      </c>
      <c r="H29" s="348" t="s">
        <v>1</v>
      </c>
      <c r="I29" s="424" t="s">
        <v>135</v>
      </c>
      <c r="J29" s="425"/>
      <c r="K29" s="211" t="s">
        <v>136</v>
      </c>
    </row>
    <row r="30" spans="1:11" s="126" customFormat="1" ht="18" customHeight="1" thickBot="1">
      <c r="A30" s="347"/>
      <c r="B30" s="422"/>
      <c r="C30" s="158" t="s">
        <v>3</v>
      </c>
      <c r="D30" s="151" t="s">
        <v>4</v>
      </c>
      <c r="E30" s="155" t="s">
        <v>5</v>
      </c>
      <c r="F30" s="157" t="s">
        <v>5</v>
      </c>
      <c r="G30" s="349"/>
      <c r="H30" s="349"/>
      <c r="I30" s="200" t="s">
        <v>80</v>
      </c>
      <c r="J30" s="201" t="s">
        <v>4</v>
      </c>
      <c r="K30" s="210" t="s">
        <v>80</v>
      </c>
    </row>
    <row r="31" spans="1:11" s="126" customFormat="1" ht="18" customHeight="1">
      <c r="A31" s="242" t="s">
        <v>268</v>
      </c>
      <c r="B31" s="243" t="s">
        <v>274</v>
      </c>
      <c r="C31" s="242">
        <f>J13+1</f>
        <v>41250</v>
      </c>
      <c r="D31" s="244">
        <f>C31+1</f>
        <v>41251</v>
      </c>
      <c r="E31" s="245">
        <f>D31+2</f>
        <v>41253</v>
      </c>
      <c r="F31" s="244">
        <f>E31+1</f>
        <v>41254</v>
      </c>
      <c r="G31" s="404" t="s">
        <v>78</v>
      </c>
      <c r="H31" s="407" t="s">
        <v>160</v>
      </c>
      <c r="I31" s="407">
        <f>J31-1</f>
        <v>41247</v>
      </c>
      <c r="J31" s="407">
        <v>41248</v>
      </c>
      <c r="K31" s="410">
        <f>J31+3</f>
        <v>41251</v>
      </c>
    </row>
    <row r="32" spans="1:11" s="125" customFormat="1" ht="18" customHeight="1">
      <c r="A32" s="239" t="s">
        <v>170</v>
      </c>
      <c r="B32" s="251" t="s">
        <v>244</v>
      </c>
      <c r="C32" s="239">
        <f>J14</f>
        <v>41250</v>
      </c>
      <c r="D32" s="241">
        <f>C32+1</f>
        <v>41251</v>
      </c>
      <c r="E32" s="252">
        <f aca="true" t="shared" si="2" ref="E32:E42">D32+2</f>
        <v>41253</v>
      </c>
      <c r="F32" s="241">
        <f aca="true" t="shared" si="3" ref="F32:F42">E32+1</f>
        <v>41254</v>
      </c>
      <c r="G32" s="405"/>
      <c r="H32" s="408"/>
      <c r="I32" s="408"/>
      <c r="J32" s="408"/>
      <c r="K32" s="411"/>
    </row>
    <row r="33" spans="1:11" s="125" customFormat="1" ht="18" customHeight="1">
      <c r="A33" s="224" t="s">
        <v>236</v>
      </c>
      <c r="B33" s="232" t="s">
        <v>248</v>
      </c>
      <c r="C33" s="224">
        <f>J15</f>
        <v>41251</v>
      </c>
      <c r="D33" s="226">
        <f aca="true" t="shared" si="4" ref="D33:D42">C33+1</f>
        <v>41252</v>
      </c>
      <c r="E33" s="233">
        <f t="shared" si="2"/>
        <v>41254</v>
      </c>
      <c r="F33" s="226">
        <f t="shared" si="3"/>
        <v>41255</v>
      </c>
      <c r="G33" s="406"/>
      <c r="H33" s="409"/>
      <c r="I33" s="409"/>
      <c r="J33" s="409"/>
      <c r="K33" s="412"/>
    </row>
    <row r="34" spans="1:11" s="125" customFormat="1" ht="18" customHeight="1">
      <c r="A34" s="246" t="str">
        <f aca="true" t="shared" si="5" ref="A34:A42">A31</f>
        <v>TAY NAM 10</v>
      </c>
      <c r="B34" s="247" t="s">
        <v>275</v>
      </c>
      <c r="C34" s="246">
        <f>J16+1</f>
        <v>41257</v>
      </c>
      <c r="D34" s="248">
        <f t="shared" si="4"/>
        <v>41258</v>
      </c>
      <c r="E34" s="249">
        <f t="shared" si="2"/>
        <v>41260</v>
      </c>
      <c r="F34" s="248">
        <f t="shared" si="3"/>
        <v>41261</v>
      </c>
      <c r="G34" s="413" t="s">
        <v>259</v>
      </c>
      <c r="H34" s="415" t="s">
        <v>262</v>
      </c>
      <c r="I34" s="417">
        <f>I31+7</f>
        <v>41254</v>
      </c>
      <c r="J34" s="417">
        <f>I34+1</f>
        <v>41255</v>
      </c>
      <c r="K34" s="419">
        <f>J34+3</f>
        <v>41258</v>
      </c>
    </row>
    <row r="35" spans="1:11" s="115" customFormat="1" ht="18" customHeight="1">
      <c r="A35" s="239" t="str">
        <f t="shared" si="5"/>
        <v>CAI MEP 16</v>
      </c>
      <c r="B35" s="251" t="s">
        <v>245</v>
      </c>
      <c r="C35" s="239">
        <f aca="true" t="shared" si="6" ref="C35:C42">J17</f>
        <v>41257</v>
      </c>
      <c r="D35" s="241">
        <f t="shared" si="4"/>
        <v>41258</v>
      </c>
      <c r="E35" s="252">
        <f t="shared" si="2"/>
        <v>41260</v>
      </c>
      <c r="F35" s="241">
        <f t="shared" si="3"/>
        <v>41261</v>
      </c>
      <c r="G35" s="413"/>
      <c r="H35" s="415"/>
      <c r="I35" s="417"/>
      <c r="J35" s="417"/>
      <c r="K35" s="419"/>
    </row>
    <row r="36" spans="1:11" s="115" customFormat="1" ht="18" customHeight="1">
      <c r="A36" s="224" t="str">
        <f t="shared" si="5"/>
        <v>CAI MEP 06</v>
      </c>
      <c r="B36" s="232" t="s">
        <v>249</v>
      </c>
      <c r="C36" s="224">
        <f t="shared" si="6"/>
        <v>41258</v>
      </c>
      <c r="D36" s="226">
        <f t="shared" si="4"/>
        <v>41259</v>
      </c>
      <c r="E36" s="233">
        <f t="shared" si="2"/>
        <v>41261</v>
      </c>
      <c r="F36" s="226">
        <f t="shared" si="3"/>
        <v>41262</v>
      </c>
      <c r="G36" s="414"/>
      <c r="H36" s="416"/>
      <c r="I36" s="418"/>
      <c r="J36" s="418"/>
      <c r="K36" s="420"/>
    </row>
    <row r="37" spans="1:11" s="115" customFormat="1" ht="18" customHeight="1">
      <c r="A37" s="242" t="str">
        <f t="shared" si="5"/>
        <v>TAY NAM 10</v>
      </c>
      <c r="B37" s="243" t="s">
        <v>276</v>
      </c>
      <c r="C37" s="242">
        <f>J19+1</f>
        <v>41264</v>
      </c>
      <c r="D37" s="244">
        <f t="shared" si="4"/>
        <v>41265</v>
      </c>
      <c r="E37" s="245">
        <f t="shared" si="2"/>
        <v>41267</v>
      </c>
      <c r="F37" s="244">
        <f t="shared" si="3"/>
        <v>41268</v>
      </c>
      <c r="G37" s="383" t="s">
        <v>78</v>
      </c>
      <c r="H37" s="386" t="s">
        <v>255</v>
      </c>
      <c r="I37" s="389">
        <f>I34+7</f>
        <v>41261</v>
      </c>
      <c r="J37" s="389">
        <f>I37+1</f>
        <v>41262</v>
      </c>
      <c r="K37" s="392">
        <f>J37+3</f>
        <v>41265</v>
      </c>
    </row>
    <row r="38" spans="1:11" s="115" customFormat="1" ht="18" customHeight="1">
      <c r="A38" s="239" t="str">
        <f t="shared" si="5"/>
        <v>CAI MEP 16</v>
      </c>
      <c r="B38" s="251" t="s">
        <v>246</v>
      </c>
      <c r="C38" s="239">
        <f t="shared" si="6"/>
        <v>41264</v>
      </c>
      <c r="D38" s="241">
        <f t="shared" si="4"/>
        <v>41265</v>
      </c>
      <c r="E38" s="252">
        <f t="shared" si="2"/>
        <v>41267</v>
      </c>
      <c r="F38" s="241">
        <f t="shared" si="3"/>
        <v>41268</v>
      </c>
      <c r="G38" s="384"/>
      <c r="H38" s="387"/>
      <c r="I38" s="390"/>
      <c r="J38" s="390"/>
      <c r="K38" s="393"/>
    </row>
    <row r="39" spans="1:11" s="115" customFormat="1" ht="18" customHeight="1">
      <c r="A39" s="224" t="str">
        <f t="shared" si="5"/>
        <v>CAI MEP 06</v>
      </c>
      <c r="B39" s="232" t="s">
        <v>250</v>
      </c>
      <c r="C39" s="224">
        <f t="shared" si="6"/>
        <v>41265</v>
      </c>
      <c r="D39" s="226">
        <f t="shared" si="4"/>
        <v>41266</v>
      </c>
      <c r="E39" s="233">
        <f t="shared" si="2"/>
        <v>41268</v>
      </c>
      <c r="F39" s="226">
        <f t="shared" si="3"/>
        <v>41269</v>
      </c>
      <c r="G39" s="385"/>
      <c r="H39" s="388"/>
      <c r="I39" s="391"/>
      <c r="J39" s="391"/>
      <c r="K39" s="394"/>
    </row>
    <row r="40" spans="1:11" s="115" customFormat="1" ht="18" customHeight="1">
      <c r="A40" s="242" t="str">
        <f t="shared" si="5"/>
        <v>TAY NAM 10</v>
      </c>
      <c r="B40" s="243" t="s">
        <v>277</v>
      </c>
      <c r="C40" s="242">
        <f>J22+1</f>
        <v>41271</v>
      </c>
      <c r="D40" s="244">
        <f t="shared" si="4"/>
        <v>41272</v>
      </c>
      <c r="E40" s="245">
        <f t="shared" si="2"/>
        <v>41274</v>
      </c>
      <c r="F40" s="250">
        <f t="shared" si="3"/>
        <v>41275</v>
      </c>
      <c r="G40" s="395" t="s">
        <v>259</v>
      </c>
      <c r="H40" s="398" t="s">
        <v>263</v>
      </c>
      <c r="I40" s="401">
        <f>I34+14</f>
        <v>41268</v>
      </c>
      <c r="J40" s="401">
        <f>J34+14</f>
        <v>41269</v>
      </c>
      <c r="K40" s="401">
        <f>K34+14</f>
        <v>41272</v>
      </c>
    </row>
    <row r="41" spans="1:11" s="115" customFormat="1" ht="15" customHeight="1">
      <c r="A41" s="239" t="str">
        <f t="shared" si="5"/>
        <v>CAI MEP 16</v>
      </c>
      <c r="B41" s="251" t="s">
        <v>247</v>
      </c>
      <c r="C41" s="239">
        <f t="shared" si="6"/>
        <v>41271</v>
      </c>
      <c r="D41" s="241">
        <f t="shared" si="4"/>
        <v>41272</v>
      </c>
      <c r="E41" s="252">
        <f t="shared" si="2"/>
        <v>41274</v>
      </c>
      <c r="F41" s="240">
        <f t="shared" si="3"/>
        <v>41275</v>
      </c>
      <c r="G41" s="396"/>
      <c r="H41" s="399"/>
      <c r="I41" s="402"/>
      <c r="J41" s="402"/>
      <c r="K41" s="402"/>
    </row>
    <row r="42" spans="1:11" s="115" customFormat="1" ht="18" customHeight="1" thickBot="1">
      <c r="A42" s="227" t="str">
        <f t="shared" si="5"/>
        <v>CAI MEP 06</v>
      </c>
      <c r="B42" s="234" t="s">
        <v>251</v>
      </c>
      <c r="C42" s="227">
        <f t="shared" si="6"/>
        <v>41272</v>
      </c>
      <c r="D42" s="229">
        <f t="shared" si="4"/>
        <v>41273</v>
      </c>
      <c r="E42" s="235">
        <f t="shared" si="2"/>
        <v>41275</v>
      </c>
      <c r="F42" s="229">
        <f t="shared" si="3"/>
        <v>41276</v>
      </c>
      <c r="G42" s="397"/>
      <c r="H42" s="400"/>
      <c r="I42" s="403"/>
      <c r="J42" s="403"/>
      <c r="K42" s="403"/>
    </row>
    <row r="43" spans="1:11" s="115" customFormat="1" ht="18" customHeight="1">
      <c r="A43" s="148"/>
      <c r="B43" s="148"/>
      <c r="C43" s="148"/>
      <c r="D43" s="148"/>
      <c r="E43" s="148"/>
      <c r="F43" s="148"/>
      <c r="G43" s="209"/>
      <c r="H43" s="149"/>
      <c r="I43" s="148"/>
      <c r="J43" s="148"/>
      <c r="K43" s="148"/>
    </row>
    <row r="44" spans="1:7" s="115" customFormat="1" ht="16.5" customHeight="1">
      <c r="A44" s="91" t="s">
        <v>57</v>
      </c>
      <c r="B44" s="122"/>
      <c r="C44" s="121"/>
      <c r="D44" s="120"/>
      <c r="E44" s="120"/>
      <c r="F44" s="120"/>
      <c r="G44" s="102" t="s">
        <v>55</v>
      </c>
    </row>
    <row r="45" spans="1:10" s="115" customFormat="1" ht="15.75" customHeight="1">
      <c r="A45" s="123" t="s">
        <v>61</v>
      </c>
      <c r="B45" s="122"/>
      <c r="C45" s="121"/>
      <c r="D45" s="120"/>
      <c r="G45" s="111" t="s">
        <v>9</v>
      </c>
      <c r="H45" s="198"/>
      <c r="I45" s="198"/>
      <c r="J45" s="198"/>
    </row>
    <row r="46" spans="1:11" s="115" customFormat="1" ht="17.25" customHeight="1">
      <c r="A46" s="115" t="s">
        <v>60</v>
      </c>
      <c r="B46" s="122"/>
      <c r="C46" s="121"/>
      <c r="D46" s="120"/>
      <c r="G46" s="93" t="s">
        <v>15</v>
      </c>
      <c r="H46" s="199"/>
      <c r="I46" s="198"/>
      <c r="J46" s="198"/>
      <c r="K46" s="87"/>
    </row>
    <row r="47" spans="1:34" ht="20.25" customHeight="1">
      <c r="A47" s="207" t="s">
        <v>8</v>
      </c>
      <c r="B47" s="122"/>
      <c r="C47" s="121"/>
      <c r="D47" s="120"/>
      <c r="E47" s="115"/>
      <c r="F47" s="94"/>
      <c r="G47" s="108" t="s">
        <v>104</v>
      </c>
      <c r="H47" s="198"/>
      <c r="I47" s="198"/>
      <c r="J47" s="198"/>
      <c r="L47" s="148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spans="1:12" ht="14.25" customHeight="1">
      <c r="A48" s="102" t="s">
        <v>66</v>
      </c>
      <c r="B48" s="115"/>
      <c r="C48" s="119"/>
      <c r="D48" s="115"/>
      <c r="F48" s="94"/>
      <c r="G48" s="107" t="s">
        <v>105</v>
      </c>
      <c r="H48" s="94"/>
      <c r="I48" s="146"/>
      <c r="J48" s="147"/>
      <c r="K48" s="148"/>
      <c r="L48" s="148"/>
    </row>
    <row r="49" spans="1:13" ht="14.25" customHeight="1">
      <c r="A49" s="99" t="s">
        <v>67</v>
      </c>
      <c r="B49" s="118"/>
      <c r="D49" s="116"/>
      <c r="F49" s="94"/>
      <c r="G49" s="105" t="s">
        <v>56</v>
      </c>
      <c r="H49" s="94"/>
      <c r="I49" s="149"/>
      <c r="J49" s="147"/>
      <c r="K49" s="148"/>
      <c r="L49" s="94"/>
      <c r="M49" s="94"/>
    </row>
    <row r="50" spans="1:13" ht="14.25" customHeight="1">
      <c r="A50" s="110" t="s">
        <v>138</v>
      </c>
      <c r="B50" s="114"/>
      <c r="C50" s="113"/>
      <c r="D50" s="112"/>
      <c r="F50" s="94"/>
      <c r="G50" s="91" t="s">
        <v>106</v>
      </c>
      <c r="H50" s="94"/>
      <c r="I50" s="94"/>
      <c r="J50" s="100"/>
      <c r="K50" s="94"/>
      <c r="L50" s="94"/>
      <c r="M50" s="94"/>
    </row>
    <row r="51" spans="1:13" ht="14.25" customHeight="1">
      <c r="A51" s="110" t="s">
        <v>137</v>
      </c>
      <c r="D51" s="109"/>
      <c r="F51" s="94"/>
      <c r="H51" s="94"/>
      <c r="I51" s="94"/>
      <c r="J51" s="100"/>
      <c r="K51" s="94"/>
      <c r="L51" s="94"/>
      <c r="M51" s="94"/>
    </row>
    <row r="52" spans="4:13" ht="14.25" customHeight="1">
      <c r="D52" s="109"/>
      <c r="F52" s="94"/>
      <c r="G52" s="102" t="s">
        <v>96</v>
      </c>
      <c r="H52" s="94"/>
      <c r="I52" s="94"/>
      <c r="J52" s="100"/>
      <c r="K52" s="94"/>
      <c r="L52" s="94"/>
      <c r="M52" s="94"/>
    </row>
    <row r="53" spans="1:13" ht="14.25" customHeight="1">
      <c r="A53" s="106" t="s">
        <v>70</v>
      </c>
      <c r="B53" s="93"/>
      <c r="D53" s="106"/>
      <c r="F53" s="94"/>
      <c r="G53" s="98" t="s">
        <v>88</v>
      </c>
      <c r="H53" s="94"/>
      <c r="I53" s="94"/>
      <c r="J53" s="100"/>
      <c r="K53" s="94"/>
      <c r="L53" s="94"/>
      <c r="M53" s="94"/>
    </row>
    <row r="54" spans="1:13" ht="14.25" customHeight="1">
      <c r="A54" s="91" t="s">
        <v>71</v>
      </c>
      <c r="B54" s="93"/>
      <c r="D54" s="106"/>
      <c r="G54" s="90" t="s">
        <v>89</v>
      </c>
      <c r="H54" s="94"/>
      <c r="I54" s="94"/>
      <c r="J54" s="100"/>
      <c r="K54" s="94"/>
      <c r="L54" s="94"/>
      <c r="M54" s="94"/>
    </row>
    <row r="55" spans="1:13" ht="14.25" customHeight="1">
      <c r="A55" s="91" t="s">
        <v>264</v>
      </c>
      <c r="D55" s="104"/>
      <c r="G55" s="90" t="s">
        <v>90</v>
      </c>
      <c r="I55" s="94"/>
      <c r="J55" s="97"/>
      <c r="K55" s="94"/>
      <c r="L55" s="94"/>
      <c r="M55" s="94"/>
    </row>
    <row r="56" spans="1:13" ht="15" customHeight="1">
      <c r="A56" s="91" t="s">
        <v>266</v>
      </c>
      <c r="D56" s="104"/>
      <c r="G56" s="90" t="s">
        <v>91</v>
      </c>
      <c r="H56" s="94"/>
      <c r="I56" s="94"/>
      <c r="J56" s="94"/>
      <c r="K56" s="94"/>
      <c r="L56" s="94"/>
      <c r="M56" s="94"/>
    </row>
    <row r="57" spans="1:13" ht="15.75" customHeight="1">
      <c r="A57" s="91" t="s">
        <v>265</v>
      </c>
      <c r="B57" s="93"/>
      <c r="C57" s="96"/>
      <c r="D57" s="95"/>
      <c r="F57" s="89"/>
      <c r="G57" s="90" t="s">
        <v>92</v>
      </c>
      <c r="H57" s="94"/>
      <c r="I57" s="94"/>
      <c r="J57" s="94"/>
      <c r="K57" s="94"/>
      <c r="L57" s="94"/>
      <c r="M57" s="94"/>
    </row>
    <row r="58" spans="1:13" ht="15.75" customHeight="1">
      <c r="A58" s="91" t="s">
        <v>267</v>
      </c>
      <c r="B58" s="93"/>
      <c r="C58" s="96"/>
      <c r="D58" s="99"/>
      <c r="F58" s="89"/>
      <c r="G58" s="90" t="s">
        <v>93</v>
      </c>
      <c r="L58" s="94"/>
      <c r="M58" s="94"/>
    </row>
    <row r="59" spans="2:7" ht="14.25">
      <c r="B59" s="93"/>
      <c r="C59" s="96"/>
      <c r="D59" s="95"/>
      <c r="F59" s="89"/>
      <c r="G59" s="86" t="s">
        <v>94</v>
      </c>
    </row>
    <row r="60" spans="1:7" ht="15.75" customHeight="1">
      <c r="A60" s="103" t="s">
        <v>74</v>
      </c>
      <c r="C60" s="92"/>
      <c r="F60" s="89"/>
      <c r="G60" s="86" t="s">
        <v>95</v>
      </c>
    </row>
    <row r="61" spans="1:6" ht="12.75">
      <c r="A61" s="91" t="s">
        <v>142</v>
      </c>
      <c r="F61" s="89"/>
    </row>
    <row r="62" spans="1:6" ht="12.75">
      <c r="A62" s="91" t="s">
        <v>146</v>
      </c>
      <c r="B62" s="93"/>
      <c r="C62" s="92"/>
      <c r="D62" s="91"/>
      <c r="F62" s="89"/>
    </row>
    <row r="63" spans="1:6" ht="12.75">
      <c r="A63" s="91" t="s">
        <v>143</v>
      </c>
      <c r="F63" s="89"/>
    </row>
    <row r="68" ht="15" customHeight="1"/>
    <row r="69" ht="15" customHeight="1"/>
    <row r="70" ht="15" customHeight="1"/>
    <row r="71" ht="15" customHeight="1"/>
    <row r="72" ht="21.75" customHeight="1"/>
    <row r="73" ht="21.75" customHeight="1"/>
  </sheetData>
  <sheetProtection/>
  <mergeCells count="47">
    <mergeCell ref="A8:G8"/>
    <mergeCell ref="A9:G9"/>
    <mergeCell ref="A11:A12"/>
    <mergeCell ref="B11:B12"/>
    <mergeCell ref="C11:C12"/>
    <mergeCell ref="D11:D12"/>
    <mergeCell ref="E11:E12"/>
    <mergeCell ref="F11:G11"/>
    <mergeCell ref="H11:I11"/>
    <mergeCell ref="A14:A15"/>
    <mergeCell ref="B14:B15"/>
    <mergeCell ref="C14:C15"/>
    <mergeCell ref="A17:A18"/>
    <mergeCell ref="B17:B18"/>
    <mergeCell ref="C17:C18"/>
    <mergeCell ref="A20:A21"/>
    <mergeCell ref="B20:B21"/>
    <mergeCell ref="C20:C21"/>
    <mergeCell ref="A23:A24"/>
    <mergeCell ref="B23:B24"/>
    <mergeCell ref="C23:C24"/>
    <mergeCell ref="A29:A30"/>
    <mergeCell ref="B29:B30"/>
    <mergeCell ref="C29:D29"/>
    <mergeCell ref="G29:G30"/>
    <mergeCell ref="H29:H30"/>
    <mergeCell ref="I29:J29"/>
    <mergeCell ref="G31:G33"/>
    <mergeCell ref="H31:H33"/>
    <mergeCell ref="I31:I33"/>
    <mergeCell ref="J31:J33"/>
    <mergeCell ref="K31:K33"/>
    <mergeCell ref="G34:G36"/>
    <mergeCell ref="H34:H36"/>
    <mergeCell ref="I34:I36"/>
    <mergeCell ref="J34:J36"/>
    <mergeCell ref="K34:K36"/>
    <mergeCell ref="G37:G39"/>
    <mergeCell ref="H37:H39"/>
    <mergeCell ref="I37:I39"/>
    <mergeCell ref="J37:J39"/>
    <mergeCell ref="K37:K39"/>
    <mergeCell ref="G40:G42"/>
    <mergeCell ref="H40:H42"/>
    <mergeCell ref="I40:I42"/>
    <mergeCell ref="J40:J42"/>
    <mergeCell ref="K40:K42"/>
  </mergeCells>
  <hyperlinks>
    <hyperlink ref="G59" r:id="rId1" display="mailto:lehuy@biendonglogistics.com.vn"/>
    <hyperlink ref="G60" r:id="rId2" display="http://www.biendonglogistics.com.vn/"/>
  </hyperlinks>
  <printOptions/>
  <pageMargins left="0.25" right="0" top="0" bottom="0" header="0.3" footer="0.3"/>
  <pageSetup horizontalDpi="600" verticalDpi="600" orientation="landscape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18"/>
  <sheetViews>
    <sheetView tabSelected="1" zoomScale="110" zoomScaleNormal="110" zoomScalePageLayoutView="0" workbookViewId="0" topLeftCell="A7">
      <selection activeCell="I75" sqref="I75:I80"/>
    </sheetView>
  </sheetViews>
  <sheetFormatPr defaultColWidth="9.140625" defaultRowHeight="12.75"/>
  <cols>
    <col min="1" max="1" width="31.140625" style="87" customWidth="1"/>
    <col min="2" max="2" width="13.28125" style="87" customWidth="1"/>
    <col min="3" max="3" width="13.28125" style="88" customWidth="1"/>
    <col min="4" max="4" width="24.8515625" style="87" customWidth="1"/>
    <col min="5" max="5" width="17.00390625" style="87" customWidth="1"/>
    <col min="6" max="6" width="16.7109375" style="87" customWidth="1"/>
    <col min="7" max="7" width="20.00390625" style="87" customWidth="1"/>
    <col min="8" max="8" width="13.8515625" style="87" customWidth="1"/>
    <col min="9" max="10" width="14.00390625" style="87" customWidth="1"/>
    <col min="11" max="11" width="25.421875" style="87" customWidth="1"/>
    <col min="12" max="16384" width="9.140625" style="87" customWidth="1"/>
  </cols>
  <sheetData>
    <row r="1" ht="6" customHeight="1"/>
    <row r="2" spans="4:6" ht="21.75" customHeight="1">
      <c r="D2" s="206" t="s">
        <v>299</v>
      </c>
      <c r="E2" s="205"/>
      <c r="F2" s="205"/>
    </row>
    <row r="3" spans="4:6" ht="15">
      <c r="D3" s="132" t="s">
        <v>310</v>
      </c>
      <c r="F3" s="134"/>
    </row>
    <row r="4" spans="4:9" ht="15.75">
      <c r="D4" s="132" t="s">
        <v>311</v>
      </c>
      <c r="F4" s="134"/>
      <c r="I4" s="305"/>
    </row>
    <row r="5" spans="4:9" ht="15.75">
      <c r="D5" s="133" t="s">
        <v>312</v>
      </c>
      <c r="F5" s="130"/>
      <c r="I5" s="305"/>
    </row>
    <row r="6" spans="4:6" ht="15.75">
      <c r="D6" s="132" t="s">
        <v>59</v>
      </c>
      <c r="F6" s="130"/>
    </row>
    <row r="7" spans="3:5" ht="15.75">
      <c r="C7" s="131"/>
      <c r="E7" s="130"/>
    </row>
    <row r="8" spans="1:7" ht="21.75" customHeight="1">
      <c r="A8" s="341" t="s">
        <v>97</v>
      </c>
      <c r="B8" s="341"/>
      <c r="C8" s="341"/>
      <c r="D8" s="341"/>
      <c r="E8" s="341"/>
      <c r="F8" s="341"/>
      <c r="G8" s="341"/>
    </row>
    <row r="9" spans="1:7" ht="18" customHeight="1">
      <c r="A9" s="342" t="s">
        <v>144</v>
      </c>
      <c r="B9" s="342"/>
      <c r="C9" s="342"/>
      <c r="D9" s="342"/>
      <c r="E9" s="342"/>
      <c r="F9" s="342"/>
      <c r="G9" s="342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0" s="127" customFormat="1" ht="27.75" customHeight="1">
      <c r="A11" s="346" t="s">
        <v>133</v>
      </c>
      <c r="B11" s="439" t="s">
        <v>168</v>
      </c>
      <c r="C11" s="441" t="s">
        <v>169</v>
      </c>
      <c r="D11" s="443" t="s">
        <v>0</v>
      </c>
      <c r="E11" s="354" t="s">
        <v>1</v>
      </c>
      <c r="F11" s="468" t="s">
        <v>332</v>
      </c>
      <c r="G11" s="469"/>
      <c r="H11" s="470" t="s">
        <v>326</v>
      </c>
      <c r="I11" s="469"/>
      <c r="J11" s="159" t="s">
        <v>2</v>
      </c>
    </row>
    <row r="12" spans="1:10" s="127" customFormat="1" ht="27.75" customHeight="1" thickBot="1">
      <c r="A12" s="347"/>
      <c r="B12" s="440"/>
      <c r="C12" s="442"/>
      <c r="D12" s="444"/>
      <c r="E12" s="355"/>
      <c r="F12" s="158" t="s">
        <v>3</v>
      </c>
      <c r="G12" s="150" t="s">
        <v>4</v>
      </c>
      <c r="H12" s="158" t="s">
        <v>3</v>
      </c>
      <c r="I12" s="150" t="s">
        <v>4</v>
      </c>
      <c r="J12" s="160" t="s">
        <v>5</v>
      </c>
    </row>
    <row r="13" spans="1:10" s="126" customFormat="1" ht="18" customHeight="1">
      <c r="A13" s="454" t="s">
        <v>359</v>
      </c>
      <c r="B13" s="457">
        <v>42822</v>
      </c>
      <c r="C13" s="460">
        <f>B13+3</f>
        <v>42825</v>
      </c>
      <c r="D13" s="317" t="s">
        <v>307</v>
      </c>
      <c r="E13" s="317" t="s">
        <v>358</v>
      </c>
      <c r="F13" s="317">
        <f>G13-1</f>
        <v>42827</v>
      </c>
      <c r="G13" s="317">
        <f>H13+1</f>
        <v>42828</v>
      </c>
      <c r="H13" s="317">
        <f>I13-1</f>
        <v>42827</v>
      </c>
      <c r="I13" s="317">
        <v>42828</v>
      </c>
      <c r="J13" s="317">
        <f aca="true" t="shared" si="0" ref="J13:J18">I13+2</f>
        <v>42830</v>
      </c>
    </row>
    <row r="14" spans="1:10" s="126" customFormat="1" ht="18" customHeight="1">
      <c r="A14" s="455"/>
      <c r="B14" s="458"/>
      <c r="C14" s="461"/>
      <c r="D14" s="318" t="s">
        <v>334</v>
      </c>
      <c r="E14" s="318" t="s">
        <v>345</v>
      </c>
      <c r="F14" s="318">
        <f>F13</f>
        <v>42827</v>
      </c>
      <c r="G14" s="318">
        <f aca="true" t="shared" si="1" ref="G14:I17">F14+1</f>
        <v>42828</v>
      </c>
      <c r="H14" s="318">
        <f>G14</f>
        <v>42828</v>
      </c>
      <c r="I14" s="318">
        <f t="shared" si="1"/>
        <v>42829</v>
      </c>
      <c r="J14" s="324">
        <f t="shared" si="0"/>
        <v>42831</v>
      </c>
    </row>
    <row r="15" spans="1:10" s="126" customFormat="1" ht="18" customHeight="1">
      <c r="A15" s="455"/>
      <c r="B15" s="458"/>
      <c r="C15" s="461"/>
      <c r="D15" s="322" t="s">
        <v>353</v>
      </c>
      <c r="E15" s="322" t="s">
        <v>354</v>
      </c>
      <c r="F15" s="322">
        <f>F14+1</f>
        <v>42828</v>
      </c>
      <c r="G15" s="322">
        <f t="shared" si="1"/>
        <v>42829</v>
      </c>
      <c r="H15" s="322">
        <f>G15</f>
        <v>42829</v>
      </c>
      <c r="I15" s="322">
        <f t="shared" si="1"/>
        <v>42830</v>
      </c>
      <c r="J15" s="322">
        <f t="shared" si="0"/>
        <v>42832</v>
      </c>
    </row>
    <row r="16" spans="1:10" s="126" customFormat="1" ht="18" customHeight="1">
      <c r="A16" s="455"/>
      <c r="B16" s="458"/>
      <c r="C16" s="461"/>
      <c r="D16" s="320" t="s">
        <v>324</v>
      </c>
      <c r="E16" s="320" t="s">
        <v>344</v>
      </c>
      <c r="F16" s="320">
        <f>F15+1</f>
        <v>42829</v>
      </c>
      <c r="G16" s="320">
        <f t="shared" si="1"/>
        <v>42830</v>
      </c>
      <c r="H16" s="320">
        <f>G16</f>
        <v>42830</v>
      </c>
      <c r="I16" s="320">
        <f t="shared" si="1"/>
        <v>42831</v>
      </c>
      <c r="J16" s="320">
        <f t="shared" si="0"/>
        <v>42833</v>
      </c>
    </row>
    <row r="17" spans="1:10" s="126" customFormat="1" ht="18" customHeight="1">
      <c r="A17" s="455"/>
      <c r="B17" s="458"/>
      <c r="C17" s="461"/>
      <c r="D17" s="323" t="s">
        <v>308</v>
      </c>
      <c r="E17" s="323" t="s">
        <v>343</v>
      </c>
      <c r="F17" s="323">
        <f>F16+1</f>
        <v>42830</v>
      </c>
      <c r="G17" s="323">
        <f t="shared" si="1"/>
        <v>42831</v>
      </c>
      <c r="H17" s="323">
        <f>G17</f>
        <v>42831</v>
      </c>
      <c r="I17" s="323">
        <f t="shared" si="1"/>
        <v>42832</v>
      </c>
      <c r="J17" s="323">
        <f t="shared" si="0"/>
        <v>42834</v>
      </c>
    </row>
    <row r="18" spans="1:10" s="126" customFormat="1" ht="18" customHeight="1" thickBot="1">
      <c r="A18" s="456"/>
      <c r="B18" s="459"/>
      <c r="C18" s="462"/>
      <c r="D18" s="321" t="s">
        <v>352</v>
      </c>
      <c r="E18" s="321" t="s">
        <v>355</v>
      </c>
      <c r="F18" s="321">
        <f>F16+1</f>
        <v>42830</v>
      </c>
      <c r="G18" s="321">
        <f>F18+1</f>
        <v>42831</v>
      </c>
      <c r="H18" s="321">
        <f>G18+1</f>
        <v>42832</v>
      </c>
      <c r="I18" s="321">
        <f>H18+1</f>
        <v>42833</v>
      </c>
      <c r="J18" s="321">
        <f t="shared" si="0"/>
        <v>42835</v>
      </c>
    </row>
    <row r="19" spans="1:10" s="126" customFormat="1" ht="18" customHeight="1">
      <c r="A19" s="454" t="s">
        <v>382</v>
      </c>
      <c r="B19" s="448">
        <f>B13+7</f>
        <v>42829</v>
      </c>
      <c r="C19" s="445">
        <f>B19+3</f>
        <v>42832</v>
      </c>
      <c r="D19" s="317" t="s">
        <v>307</v>
      </c>
      <c r="E19" s="317" t="s">
        <v>338</v>
      </c>
      <c r="F19" s="317">
        <f aca="true" t="shared" si="2" ref="F19:J20">F13+7</f>
        <v>42834</v>
      </c>
      <c r="G19" s="317">
        <f t="shared" si="2"/>
        <v>42835</v>
      </c>
      <c r="H19" s="317">
        <f t="shared" si="2"/>
        <v>42834</v>
      </c>
      <c r="I19" s="317">
        <f>I13+7</f>
        <v>42835</v>
      </c>
      <c r="J19" s="317">
        <f t="shared" si="2"/>
        <v>42837</v>
      </c>
    </row>
    <row r="20" spans="1:10" s="126" customFormat="1" ht="18" customHeight="1">
      <c r="A20" s="455"/>
      <c r="B20" s="449"/>
      <c r="C20" s="446"/>
      <c r="D20" s="318" t="s">
        <v>334</v>
      </c>
      <c r="E20" s="318" t="s">
        <v>362</v>
      </c>
      <c r="F20" s="318">
        <f t="shared" si="2"/>
        <v>42834</v>
      </c>
      <c r="G20" s="318">
        <f t="shared" si="2"/>
        <v>42835</v>
      </c>
      <c r="H20" s="318">
        <f t="shared" si="2"/>
        <v>42835</v>
      </c>
      <c r="I20" s="318">
        <f t="shared" si="2"/>
        <v>42836</v>
      </c>
      <c r="J20" s="318">
        <f t="shared" si="2"/>
        <v>42838</v>
      </c>
    </row>
    <row r="21" spans="1:13" s="125" customFormat="1" ht="18" customHeight="1">
      <c r="A21" s="455"/>
      <c r="B21" s="449"/>
      <c r="C21" s="446"/>
      <c r="D21" s="322" t="s">
        <v>353</v>
      </c>
      <c r="E21" s="322" t="s">
        <v>363</v>
      </c>
      <c r="F21" s="322">
        <f>F15+7</f>
        <v>42835</v>
      </c>
      <c r="G21" s="322">
        <f>G15+7</f>
        <v>42836</v>
      </c>
      <c r="H21" s="322">
        <f>H15+7</f>
        <v>42836</v>
      </c>
      <c r="I21" s="322">
        <f>I15+7</f>
        <v>42837</v>
      </c>
      <c r="J21" s="322">
        <f>J15+7</f>
        <v>42839</v>
      </c>
      <c r="K21" s="126"/>
      <c r="L21" s="126"/>
      <c r="M21" s="126"/>
    </row>
    <row r="22" spans="1:10" s="125" customFormat="1" ht="18" customHeight="1">
      <c r="A22" s="455"/>
      <c r="B22" s="449"/>
      <c r="C22" s="446"/>
      <c r="D22" s="320" t="s">
        <v>324</v>
      </c>
      <c r="E22" s="320" t="s">
        <v>364</v>
      </c>
      <c r="F22" s="320">
        <f>F21+1</f>
        <v>42836</v>
      </c>
      <c r="G22" s="320">
        <f aca="true" t="shared" si="3" ref="G22:I23">F22+1</f>
        <v>42837</v>
      </c>
      <c r="H22" s="320">
        <f>G22</f>
        <v>42837</v>
      </c>
      <c r="I22" s="320">
        <f t="shared" si="3"/>
        <v>42838</v>
      </c>
      <c r="J22" s="320">
        <f>I22+2</f>
        <v>42840</v>
      </c>
    </row>
    <row r="23" spans="1:10" s="125" customFormat="1" ht="18" customHeight="1">
      <c r="A23" s="455"/>
      <c r="B23" s="449"/>
      <c r="C23" s="446"/>
      <c r="D23" s="323" t="s">
        <v>308</v>
      </c>
      <c r="E23" s="323" t="s">
        <v>365</v>
      </c>
      <c r="F23" s="323">
        <f>F22+1</f>
        <v>42837</v>
      </c>
      <c r="G23" s="323">
        <f t="shared" si="3"/>
        <v>42838</v>
      </c>
      <c r="H23" s="323">
        <f>G23</f>
        <v>42838</v>
      </c>
      <c r="I23" s="323">
        <f t="shared" si="3"/>
        <v>42839</v>
      </c>
      <c r="J23" s="323">
        <f>I23+2</f>
        <v>42841</v>
      </c>
    </row>
    <row r="24" spans="1:10" s="125" customFormat="1" ht="18" customHeight="1" thickBot="1">
      <c r="A24" s="456"/>
      <c r="B24" s="450"/>
      <c r="C24" s="447"/>
      <c r="D24" s="321" t="s">
        <v>352</v>
      </c>
      <c r="E24" s="321" t="s">
        <v>366</v>
      </c>
      <c r="F24" s="321">
        <f aca="true" t="shared" si="4" ref="F24:J27">F18+7</f>
        <v>42837</v>
      </c>
      <c r="G24" s="321">
        <f t="shared" si="4"/>
        <v>42838</v>
      </c>
      <c r="H24" s="321">
        <f>H23+1</f>
        <v>42839</v>
      </c>
      <c r="I24" s="321">
        <f t="shared" si="4"/>
        <v>42840</v>
      </c>
      <c r="J24" s="321">
        <f t="shared" si="4"/>
        <v>42842</v>
      </c>
    </row>
    <row r="25" spans="1:10" s="125" customFormat="1" ht="18" customHeight="1">
      <c r="A25" s="454" t="s">
        <v>383</v>
      </c>
      <c r="B25" s="448">
        <f>B19+7</f>
        <v>42836</v>
      </c>
      <c r="C25" s="445">
        <f>C19+7</f>
        <v>42839</v>
      </c>
      <c r="D25" s="317" t="s">
        <v>307</v>
      </c>
      <c r="E25" s="317" t="s">
        <v>340</v>
      </c>
      <c r="F25" s="317">
        <f t="shared" si="4"/>
        <v>42841</v>
      </c>
      <c r="G25" s="317">
        <f t="shared" si="4"/>
        <v>42842</v>
      </c>
      <c r="H25" s="317">
        <f t="shared" si="4"/>
        <v>42841</v>
      </c>
      <c r="I25" s="317">
        <f t="shared" si="4"/>
        <v>42842</v>
      </c>
      <c r="J25" s="317">
        <f t="shared" si="4"/>
        <v>42844</v>
      </c>
    </row>
    <row r="26" spans="1:10" s="125" customFormat="1" ht="18" customHeight="1">
      <c r="A26" s="455"/>
      <c r="B26" s="449"/>
      <c r="C26" s="446"/>
      <c r="D26" s="318" t="s">
        <v>334</v>
      </c>
      <c r="E26" s="318" t="s">
        <v>367</v>
      </c>
      <c r="F26" s="318">
        <f t="shared" si="4"/>
        <v>42841</v>
      </c>
      <c r="G26" s="318">
        <f t="shared" si="4"/>
        <v>42842</v>
      </c>
      <c r="H26" s="318">
        <f t="shared" si="4"/>
        <v>42842</v>
      </c>
      <c r="I26" s="318">
        <f t="shared" si="4"/>
        <v>42843</v>
      </c>
      <c r="J26" s="318">
        <f t="shared" si="4"/>
        <v>42845</v>
      </c>
    </row>
    <row r="27" spans="1:10" s="125" customFormat="1" ht="18" customHeight="1">
      <c r="A27" s="455"/>
      <c r="B27" s="449"/>
      <c r="C27" s="446"/>
      <c r="D27" s="322" t="s">
        <v>353</v>
      </c>
      <c r="E27" s="322" t="s">
        <v>368</v>
      </c>
      <c r="F27" s="319">
        <f t="shared" si="4"/>
        <v>42842</v>
      </c>
      <c r="G27" s="319">
        <f t="shared" si="4"/>
        <v>42843</v>
      </c>
      <c r="H27" s="319">
        <f t="shared" si="4"/>
        <v>42843</v>
      </c>
      <c r="I27" s="319">
        <f t="shared" si="4"/>
        <v>42844</v>
      </c>
      <c r="J27" s="319">
        <f t="shared" si="4"/>
        <v>42846</v>
      </c>
    </row>
    <row r="28" spans="1:10" s="125" customFormat="1" ht="18" customHeight="1">
      <c r="A28" s="455"/>
      <c r="B28" s="449"/>
      <c r="C28" s="446"/>
      <c r="D28" s="320" t="s">
        <v>324</v>
      </c>
      <c r="E28" s="320" t="s">
        <v>369</v>
      </c>
      <c r="F28" s="320">
        <f>F27+1</f>
        <v>42843</v>
      </c>
      <c r="G28" s="320">
        <f aca="true" t="shared" si="5" ref="G28:I29">F28+1</f>
        <v>42844</v>
      </c>
      <c r="H28" s="320">
        <f>G28</f>
        <v>42844</v>
      </c>
      <c r="I28" s="320">
        <f t="shared" si="5"/>
        <v>42845</v>
      </c>
      <c r="J28" s="320">
        <f>I28+2</f>
        <v>42847</v>
      </c>
    </row>
    <row r="29" spans="1:10" s="125" customFormat="1" ht="18" customHeight="1">
      <c r="A29" s="455"/>
      <c r="B29" s="449"/>
      <c r="C29" s="446"/>
      <c r="D29" s="323" t="s">
        <v>308</v>
      </c>
      <c r="E29" s="323" t="s">
        <v>370</v>
      </c>
      <c r="F29" s="323">
        <f>F28+1</f>
        <v>42844</v>
      </c>
      <c r="G29" s="323">
        <f t="shared" si="5"/>
        <v>42845</v>
      </c>
      <c r="H29" s="323">
        <f>G29</f>
        <v>42845</v>
      </c>
      <c r="I29" s="323">
        <f t="shared" si="5"/>
        <v>42846</v>
      </c>
      <c r="J29" s="323">
        <f>I29+2</f>
        <v>42848</v>
      </c>
    </row>
    <row r="30" spans="1:10" s="125" customFormat="1" ht="18" customHeight="1" thickBot="1">
      <c r="A30" s="456"/>
      <c r="B30" s="450"/>
      <c r="C30" s="447"/>
      <c r="D30" s="321" t="s">
        <v>352</v>
      </c>
      <c r="E30" s="321" t="s">
        <v>371</v>
      </c>
      <c r="F30" s="321">
        <f>F24+7</f>
        <v>42844</v>
      </c>
      <c r="G30" s="321">
        <f>G24+7</f>
        <v>42845</v>
      </c>
      <c r="H30" s="321">
        <f>H29+1</f>
        <v>42846</v>
      </c>
      <c r="I30" s="321">
        <f>I24+7</f>
        <v>42847</v>
      </c>
      <c r="J30" s="321">
        <f>J24+7</f>
        <v>42849</v>
      </c>
    </row>
    <row r="31" spans="1:10" s="125" customFormat="1" ht="18" customHeight="1">
      <c r="A31" s="454" t="s">
        <v>384</v>
      </c>
      <c r="B31" s="448">
        <f>B25+7</f>
        <v>42843</v>
      </c>
      <c r="C31" s="445">
        <f>B31+3</f>
        <v>42846</v>
      </c>
      <c r="D31" s="317" t="s">
        <v>307</v>
      </c>
      <c r="E31" s="317" t="s">
        <v>341</v>
      </c>
      <c r="F31" s="317">
        <f>F25+7</f>
        <v>42848</v>
      </c>
      <c r="G31" s="317">
        <f>F31+1</f>
        <v>42849</v>
      </c>
      <c r="H31" s="317">
        <f>G31-1</f>
        <v>42848</v>
      </c>
      <c r="I31" s="317">
        <f>I25+7</f>
        <v>42849</v>
      </c>
      <c r="J31" s="317">
        <f>I31+2</f>
        <v>42851</v>
      </c>
    </row>
    <row r="32" spans="1:10" s="125" customFormat="1" ht="18" customHeight="1">
      <c r="A32" s="455"/>
      <c r="B32" s="449"/>
      <c r="C32" s="446"/>
      <c r="D32" s="318" t="s">
        <v>334</v>
      </c>
      <c r="E32" s="318" t="s">
        <v>372</v>
      </c>
      <c r="F32" s="318">
        <f>F26+7</f>
        <v>42848</v>
      </c>
      <c r="G32" s="318">
        <f>G26+7</f>
        <v>42849</v>
      </c>
      <c r="H32" s="318">
        <f>H26+7</f>
        <v>42849</v>
      </c>
      <c r="I32" s="318">
        <f>I26+7</f>
        <v>42850</v>
      </c>
      <c r="J32" s="318">
        <f>J26+7</f>
        <v>42852</v>
      </c>
    </row>
    <row r="33" spans="1:10" s="125" customFormat="1" ht="18" customHeight="1">
      <c r="A33" s="455"/>
      <c r="B33" s="449"/>
      <c r="C33" s="446"/>
      <c r="D33" s="322" t="s">
        <v>353</v>
      </c>
      <c r="E33" s="322" t="s">
        <v>373</v>
      </c>
      <c r="F33" s="322">
        <f>F27+7</f>
        <v>42849</v>
      </c>
      <c r="G33" s="322">
        <f aca="true" t="shared" si="6" ref="G33:I35">F33+1</f>
        <v>42850</v>
      </c>
      <c r="H33" s="322">
        <f>G33</f>
        <v>42850</v>
      </c>
      <c r="I33" s="322">
        <f t="shared" si="6"/>
        <v>42851</v>
      </c>
      <c r="J33" s="322">
        <f>I33+2</f>
        <v>42853</v>
      </c>
    </row>
    <row r="34" spans="1:10" s="125" customFormat="1" ht="18" customHeight="1">
      <c r="A34" s="455"/>
      <c r="B34" s="449"/>
      <c r="C34" s="446"/>
      <c r="D34" s="320" t="s">
        <v>324</v>
      </c>
      <c r="E34" s="320" t="s">
        <v>374</v>
      </c>
      <c r="F34" s="320">
        <f>F33+1</f>
        <v>42850</v>
      </c>
      <c r="G34" s="320">
        <f t="shared" si="6"/>
        <v>42851</v>
      </c>
      <c r="H34" s="320">
        <f>G34</f>
        <v>42851</v>
      </c>
      <c r="I34" s="320">
        <f t="shared" si="6"/>
        <v>42852</v>
      </c>
      <c r="J34" s="320">
        <f>I34+2</f>
        <v>42854</v>
      </c>
    </row>
    <row r="35" spans="1:10" s="125" customFormat="1" ht="18" customHeight="1">
      <c r="A35" s="455"/>
      <c r="B35" s="449"/>
      <c r="C35" s="446"/>
      <c r="D35" s="323" t="s">
        <v>308</v>
      </c>
      <c r="E35" s="323" t="s">
        <v>375</v>
      </c>
      <c r="F35" s="323">
        <f>F34+1</f>
        <v>42851</v>
      </c>
      <c r="G35" s="323">
        <f t="shared" si="6"/>
        <v>42852</v>
      </c>
      <c r="H35" s="323">
        <f>G35</f>
        <v>42852</v>
      </c>
      <c r="I35" s="323">
        <f t="shared" si="6"/>
        <v>42853</v>
      </c>
      <c r="J35" s="323">
        <f>I35+2</f>
        <v>42855</v>
      </c>
    </row>
    <row r="36" spans="1:10" s="125" customFormat="1" ht="18" customHeight="1" thickBot="1">
      <c r="A36" s="456"/>
      <c r="B36" s="450"/>
      <c r="C36" s="447"/>
      <c r="D36" s="321" t="s">
        <v>352</v>
      </c>
      <c r="E36" s="321" t="s">
        <v>376</v>
      </c>
      <c r="F36" s="321">
        <f>F30+7</f>
        <v>42851</v>
      </c>
      <c r="G36" s="321">
        <f>F36+1</f>
        <v>42852</v>
      </c>
      <c r="H36" s="321">
        <f>G36+1</f>
        <v>42853</v>
      </c>
      <c r="I36" s="321">
        <f>H36+1</f>
        <v>42854</v>
      </c>
      <c r="J36" s="321">
        <f>I36+2</f>
        <v>42856</v>
      </c>
    </row>
    <row r="37" spans="1:10" s="125" customFormat="1" ht="18" customHeight="1">
      <c r="A37" s="455" t="s">
        <v>385</v>
      </c>
      <c r="B37" s="449">
        <f>B31+7</f>
        <v>42850</v>
      </c>
      <c r="C37" s="446">
        <f>B37+3</f>
        <v>42853</v>
      </c>
      <c r="D37" s="317" t="s">
        <v>307</v>
      </c>
      <c r="E37" s="317" t="s">
        <v>342</v>
      </c>
      <c r="F37" s="317">
        <f>F31+7</f>
        <v>42855</v>
      </c>
      <c r="G37" s="317">
        <f>G31+7</f>
        <v>42856</v>
      </c>
      <c r="H37" s="317">
        <f>H31+7</f>
        <v>42855</v>
      </c>
      <c r="I37" s="317">
        <f>I31+7</f>
        <v>42856</v>
      </c>
      <c r="J37" s="317">
        <f>J31+7</f>
        <v>42858</v>
      </c>
    </row>
    <row r="38" spans="1:10" s="125" customFormat="1" ht="18" customHeight="1">
      <c r="A38" s="455"/>
      <c r="B38" s="449"/>
      <c r="C38" s="446"/>
      <c r="D38" s="318" t="s">
        <v>334</v>
      </c>
      <c r="E38" s="318" t="s">
        <v>377</v>
      </c>
      <c r="F38" s="318">
        <f>F32+7</f>
        <v>42855</v>
      </c>
      <c r="G38" s="318">
        <f aca="true" t="shared" si="7" ref="G38:J39">G32+7</f>
        <v>42856</v>
      </c>
      <c r="H38" s="318">
        <f t="shared" si="7"/>
        <v>42856</v>
      </c>
      <c r="I38" s="318">
        <f t="shared" si="7"/>
        <v>42857</v>
      </c>
      <c r="J38" s="318">
        <f t="shared" si="7"/>
        <v>42859</v>
      </c>
    </row>
    <row r="39" spans="1:10" s="125" customFormat="1" ht="18" customHeight="1">
      <c r="A39" s="455"/>
      <c r="B39" s="449"/>
      <c r="C39" s="446"/>
      <c r="D39" s="322" t="s">
        <v>353</v>
      </c>
      <c r="E39" s="322" t="s">
        <v>378</v>
      </c>
      <c r="F39" s="322">
        <f>F33+7</f>
        <v>42856</v>
      </c>
      <c r="G39" s="322">
        <f t="shared" si="7"/>
        <v>42857</v>
      </c>
      <c r="H39" s="322">
        <f t="shared" si="7"/>
        <v>42857</v>
      </c>
      <c r="I39" s="322">
        <f t="shared" si="7"/>
        <v>42858</v>
      </c>
      <c r="J39" s="322">
        <f t="shared" si="7"/>
        <v>42860</v>
      </c>
    </row>
    <row r="40" spans="1:10" s="125" customFormat="1" ht="18" customHeight="1">
      <c r="A40" s="455"/>
      <c r="B40" s="449"/>
      <c r="C40" s="446"/>
      <c r="D40" s="320" t="s">
        <v>324</v>
      </c>
      <c r="E40" s="320" t="s">
        <v>379</v>
      </c>
      <c r="F40" s="320">
        <f>F39+1</f>
        <v>42857</v>
      </c>
      <c r="G40" s="320">
        <f aca="true" t="shared" si="8" ref="G40:I41">F40+1</f>
        <v>42858</v>
      </c>
      <c r="H40" s="320">
        <f>G40</f>
        <v>42858</v>
      </c>
      <c r="I40" s="320">
        <f t="shared" si="8"/>
        <v>42859</v>
      </c>
      <c r="J40" s="320">
        <f>I40+2</f>
        <v>42861</v>
      </c>
    </row>
    <row r="41" spans="1:10" s="125" customFormat="1" ht="18" customHeight="1">
      <c r="A41" s="455"/>
      <c r="B41" s="449"/>
      <c r="C41" s="446"/>
      <c r="D41" s="323" t="s">
        <v>308</v>
      </c>
      <c r="E41" s="323" t="s">
        <v>380</v>
      </c>
      <c r="F41" s="323">
        <f>F40+1</f>
        <v>42858</v>
      </c>
      <c r="G41" s="323">
        <f t="shared" si="8"/>
        <v>42859</v>
      </c>
      <c r="H41" s="323">
        <f>G41</f>
        <v>42859</v>
      </c>
      <c r="I41" s="323">
        <f t="shared" si="8"/>
        <v>42860</v>
      </c>
      <c r="J41" s="323">
        <f>I41+2</f>
        <v>42862</v>
      </c>
    </row>
    <row r="42" spans="1:10" s="125" customFormat="1" ht="18" customHeight="1" thickBot="1">
      <c r="A42" s="456"/>
      <c r="B42" s="450"/>
      <c r="C42" s="447"/>
      <c r="D42" s="321" t="s">
        <v>352</v>
      </c>
      <c r="E42" s="321" t="s">
        <v>381</v>
      </c>
      <c r="F42" s="321">
        <f>F36+7</f>
        <v>42858</v>
      </c>
      <c r="G42" s="321">
        <f>F42+1</f>
        <v>42859</v>
      </c>
      <c r="H42" s="321">
        <f>G42+1</f>
        <v>42860</v>
      </c>
      <c r="I42" s="321">
        <f>H42+1</f>
        <v>42861</v>
      </c>
      <c r="J42" s="321">
        <f>I42+2</f>
        <v>42863</v>
      </c>
    </row>
    <row r="43" spans="1:10" s="127" customFormat="1" ht="21.75" customHeight="1">
      <c r="A43" s="147"/>
      <c r="B43" s="147"/>
      <c r="C43" s="202"/>
      <c r="D43" s="315"/>
      <c r="E43" s="315" t="s">
        <v>315</v>
      </c>
      <c r="F43" s="316"/>
      <c r="G43" s="147"/>
      <c r="H43" s="147"/>
      <c r="I43" s="147"/>
      <c r="J43" s="147"/>
    </row>
    <row r="44" spans="1:10" s="127" customFormat="1" ht="21.75" customHeight="1">
      <c r="A44" s="304"/>
      <c r="B44" s="147"/>
      <c r="C44" s="202"/>
      <c r="D44" s="208"/>
      <c r="E44" s="208"/>
      <c r="F44" s="147"/>
      <c r="G44" s="147"/>
      <c r="H44" s="147"/>
      <c r="I44" s="147"/>
      <c r="J44" s="147"/>
    </row>
    <row r="45" spans="1:10" s="127" customFormat="1" ht="21.75" customHeight="1">
      <c r="A45" s="304"/>
      <c r="B45" s="147"/>
      <c r="C45" s="202"/>
      <c r="D45" s="208"/>
      <c r="E45" s="208"/>
      <c r="F45" s="147"/>
      <c r="G45" s="147"/>
      <c r="H45" s="147"/>
      <c r="I45" s="147"/>
      <c r="J45" s="147"/>
    </row>
    <row r="46" spans="1:11" s="127" customFormat="1" ht="15.75" customHeight="1">
      <c r="A46" s="203" t="s">
        <v>145</v>
      </c>
      <c r="B46" s="128"/>
      <c r="C46" s="128"/>
      <c r="D46" s="306"/>
      <c r="E46" s="148"/>
      <c r="F46" s="148"/>
      <c r="G46" s="148"/>
      <c r="H46" s="148"/>
      <c r="I46" s="148"/>
      <c r="J46" s="148"/>
      <c r="K46" s="148"/>
    </row>
    <row r="47" spans="1:4" s="127" customFormat="1" ht="15" customHeight="1">
      <c r="A47" s="203"/>
      <c r="B47" s="128"/>
      <c r="C47" s="128"/>
      <c r="D47" s="128"/>
    </row>
    <row r="48" spans="1:4" s="127" customFormat="1" ht="15.75" customHeight="1" thickBot="1">
      <c r="A48" s="87"/>
      <c r="B48" s="87"/>
      <c r="C48" s="88"/>
      <c r="D48" s="87"/>
    </row>
    <row r="49" spans="1:11" s="127" customFormat="1" ht="52.5" customHeight="1" thickBot="1">
      <c r="A49" s="346" t="s">
        <v>0</v>
      </c>
      <c r="B49" s="471" t="s">
        <v>140</v>
      </c>
      <c r="C49" s="346" t="s">
        <v>2</v>
      </c>
      <c r="D49" s="423"/>
      <c r="E49" s="331" t="s">
        <v>333</v>
      </c>
      <c r="F49" s="326" t="s">
        <v>326</v>
      </c>
      <c r="G49" s="348" t="s">
        <v>0</v>
      </c>
      <c r="H49" s="348" t="s">
        <v>1</v>
      </c>
      <c r="I49" s="424" t="s">
        <v>325</v>
      </c>
      <c r="J49" s="425"/>
      <c r="K49" s="211" t="s">
        <v>313</v>
      </c>
    </row>
    <row r="50" spans="1:11" s="126" customFormat="1" ht="26.25" customHeight="1" thickBot="1">
      <c r="A50" s="347"/>
      <c r="B50" s="472"/>
      <c r="C50" s="158" t="s">
        <v>3</v>
      </c>
      <c r="D50" s="151" t="s">
        <v>4</v>
      </c>
      <c r="E50" s="155" t="s">
        <v>5</v>
      </c>
      <c r="F50" s="157" t="s">
        <v>5</v>
      </c>
      <c r="G50" s="349"/>
      <c r="H50" s="349"/>
      <c r="I50" s="200" t="s">
        <v>80</v>
      </c>
      <c r="J50" s="201" t="s">
        <v>4</v>
      </c>
      <c r="K50" s="210" t="s">
        <v>80</v>
      </c>
    </row>
    <row r="51" spans="1:11" s="126" customFormat="1" ht="15.75" customHeight="1">
      <c r="A51" s="317" t="s">
        <v>307</v>
      </c>
      <c r="B51" s="317" t="s">
        <v>360</v>
      </c>
      <c r="C51" s="311">
        <f>J13+2</f>
        <v>42832</v>
      </c>
      <c r="D51" s="308">
        <f aca="true" t="shared" si="9" ref="D51:D56">C51+1</f>
        <v>42833</v>
      </c>
      <c r="E51" s="311">
        <f aca="true" t="shared" si="10" ref="E51:E56">D51+1</f>
        <v>42834</v>
      </c>
      <c r="F51" s="308">
        <f aca="true" t="shared" si="11" ref="F51:F56">E51+1</f>
        <v>42835</v>
      </c>
      <c r="G51" s="487" t="s">
        <v>361</v>
      </c>
      <c r="H51" s="488"/>
      <c r="I51" s="464">
        <v>42836</v>
      </c>
      <c r="J51" s="464">
        <f>I51+1</f>
        <v>42837</v>
      </c>
      <c r="K51" s="481">
        <f>J51+3</f>
        <v>42840</v>
      </c>
    </row>
    <row r="52" spans="1:11" s="126" customFormat="1" ht="15.75" customHeight="1">
      <c r="A52" s="318" t="s">
        <v>334</v>
      </c>
      <c r="B52" s="318" t="s">
        <v>351</v>
      </c>
      <c r="C52" s="312">
        <f>C51</f>
        <v>42832</v>
      </c>
      <c r="D52" s="307">
        <f t="shared" si="9"/>
        <v>42833</v>
      </c>
      <c r="E52" s="312">
        <f t="shared" si="10"/>
        <v>42834</v>
      </c>
      <c r="F52" s="307">
        <f t="shared" si="11"/>
        <v>42835</v>
      </c>
      <c r="G52" s="489"/>
      <c r="H52" s="490"/>
      <c r="I52" s="465"/>
      <c r="J52" s="465"/>
      <c r="K52" s="482"/>
    </row>
    <row r="53" spans="1:11" s="125" customFormat="1" ht="15.75" customHeight="1">
      <c r="A53" s="322" t="s">
        <v>353</v>
      </c>
      <c r="B53" s="322" t="s">
        <v>356</v>
      </c>
      <c r="C53" s="313">
        <f>C52+1</f>
        <v>42833</v>
      </c>
      <c r="D53" s="309">
        <f t="shared" si="9"/>
        <v>42834</v>
      </c>
      <c r="E53" s="313">
        <f t="shared" si="10"/>
        <v>42835</v>
      </c>
      <c r="F53" s="309">
        <f t="shared" si="11"/>
        <v>42836</v>
      </c>
      <c r="G53" s="489"/>
      <c r="H53" s="490"/>
      <c r="I53" s="465"/>
      <c r="J53" s="465"/>
      <c r="K53" s="482"/>
    </row>
    <row r="54" spans="1:11" s="125" customFormat="1" ht="15.75" customHeight="1">
      <c r="A54" s="320" t="s">
        <v>324</v>
      </c>
      <c r="B54" s="320" t="s">
        <v>350</v>
      </c>
      <c r="C54" s="312">
        <f>C53</f>
        <v>42833</v>
      </c>
      <c r="D54" s="307">
        <f t="shared" si="9"/>
        <v>42834</v>
      </c>
      <c r="E54" s="312">
        <f t="shared" si="10"/>
        <v>42835</v>
      </c>
      <c r="F54" s="307">
        <f t="shared" si="11"/>
        <v>42836</v>
      </c>
      <c r="G54" s="489"/>
      <c r="H54" s="490"/>
      <c r="I54" s="465"/>
      <c r="J54" s="465"/>
      <c r="K54" s="482"/>
    </row>
    <row r="55" spans="1:11" s="125" customFormat="1" ht="15.75" customHeight="1">
      <c r="A55" s="323" t="s">
        <v>308</v>
      </c>
      <c r="B55" s="323" t="s">
        <v>349</v>
      </c>
      <c r="C55" s="312">
        <f>C54</f>
        <v>42833</v>
      </c>
      <c r="D55" s="307">
        <f t="shared" si="9"/>
        <v>42834</v>
      </c>
      <c r="E55" s="312">
        <f t="shared" si="10"/>
        <v>42835</v>
      </c>
      <c r="F55" s="307">
        <f t="shared" si="11"/>
        <v>42836</v>
      </c>
      <c r="G55" s="489"/>
      <c r="H55" s="490"/>
      <c r="I55" s="465"/>
      <c r="J55" s="465"/>
      <c r="K55" s="482"/>
    </row>
    <row r="56" spans="1:11" s="125" customFormat="1" ht="15.75" customHeight="1" thickBot="1">
      <c r="A56" s="321" t="s">
        <v>352</v>
      </c>
      <c r="B56" s="321" t="s">
        <v>357</v>
      </c>
      <c r="C56" s="332">
        <f>C53</f>
        <v>42833</v>
      </c>
      <c r="D56" s="332">
        <f t="shared" si="9"/>
        <v>42834</v>
      </c>
      <c r="E56" s="332">
        <f t="shared" si="10"/>
        <v>42835</v>
      </c>
      <c r="F56" s="340">
        <f t="shared" si="11"/>
        <v>42836</v>
      </c>
      <c r="G56" s="491"/>
      <c r="H56" s="492"/>
      <c r="I56" s="466"/>
      <c r="J56" s="466"/>
      <c r="K56" s="483"/>
    </row>
    <row r="57" spans="1:11" s="125" customFormat="1" ht="15.75" customHeight="1">
      <c r="A57" s="317" t="s">
        <v>307</v>
      </c>
      <c r="B57" s="317" t="s">
        <v>339</v>
      </c>
      <c r="C57" s="311">
        <f aca="true" t="shared" si="12" ref="C57:F61">C51+7</f>
        <v>42839</v>
      </c>
      <c r="D57" s="308">
        <f t="shared" si="12"/>
        <v>42840</v>
      </c>
      <c r="E57" s="311">
        <f t="shared" si="12"/>
        <v>42841</v>
      </c>
      <c r="F57" s="308">
        <f t="shared" si="12"/>
        <v>42842</v>
      </c>
      <c r="G57" s="487" t="s">
        <v>406</v>
      </c>
      <c r="H57" s="488"/>
      <c r="I57" s="493">
        <f>I51+7</f>
        <v>42843</v>
      </c>
      <c r="J57" s="493">
        <f>I57+1</f>
        <v>42844</v>
      </c>
      <c r="K57" s="484">
        <f>J57+3</f>
        <v>42847</v>
      </c>
    </row>
    <row r="58" spans="1:11" s="125" customFormat="1" ht="15.75" customHeight="1">
      <c r="A58" s="318" t="s">
        <v>334</v>
      </c>
      <c r="B58" s="318" t="s">
        <v>386</v>
      </c>
      <c r="C58" s="312">
        <f t="shared" si="12"/>
        <v>42839</v>
      </c>
      <c r="D58" s="307">
        <f t="shared" si="12"/>
        <v>42840</v>
      </c>
      <c r="E58" s="312">
        <f t="shared" si="12"/>
        <v>42841</v>
      </c>
      <c r="F58" s="307">
        <f t="shared" si="12"/>
        <v>42842</v>
      </c>
      <c r="G58" s="489"/>
      <c r="H58" s="490"/>
      <c r="I58" s="494"/>
      <c r="J58" s="494"/>
      <c r="K58" s="485"/>
    </row>
    <row r="59" spans="1:11" s="115" customFormat="1" ht="15.75" customHeight="1">
      <c r="A59" s="322" t="s">
        <v>353</v>
      </c>
      <c r="B59" s="322" t="s">
        <v>387</v>
      </c>
      <c r="C59" s="313">
        <f>J21+1</f>
        <v>42840</v>
      </c>
      <c r="D59" s="309">
        <f>D53+7</f>
        <v>42841</v>
      </c>
      <c r="E59" s="313">
        <f>D59+1</f>
        <v>42842</v>
      </c>
      <c r="F59" s="309">
        <f aca="true" t="shared" si="13" ref="F59:F69">E59+1</f>
        <v>42843</v>
      </c>
      <c r="G59" s="489"/>
      <c r="H59" s="490"/>
      <c r="I59" s="494"/>
      <c r="J59" s="494"/>
      <c r="K59" s="485"/>
    </row>
    <row r="60" spans="1:11" s="115" customFormat="1" ht="15.75" customHeight="1">
      <c r="A60" s="320" t="s">
        <v>324</v>
      </c>
      <c r="B60" s="320" t="s">
        <v>388</v>
      </c>
      <c r="C60" s="312">
        <f t="shared" si="12"/>
        <v>42840</v>
      </c>
      <c r="D60" s="307">
        <f t="shared" si="12"/>
        <v>42841</v>
      </c>
      <c r="E60" s="312">
        <f t="shared" si="12"/>
        <v>42842</v>
      </c>
      <c r="F60" s="307">
        <f t="shared" si="12"/>
        <v>42843</v>
      </c>
      <c r="G60" s="489"/>
      <c r="H60" s="490"/>
      <c r="I60" s="494"/>
      <c r="J60" s="494"/>
      <c r="K60" s="485"/>
    </row>
    <row r="61" spans="1:11" s="115" customFormat="1" ht="15.75" customHeight="1">
      <c r="A61" s="323" t="s">
        <v>308</v>
      </c>
      <c r="B61" s="323" t="s">
        <v>389</v>
      </c>
      <c r="C61" s="312">
        <f t="shared" si="12"/>
        <v>42840</v>
      </c>
      <c r="D61" s="307">
        <f t="shared" si="12"/>
        <v>42841</v>
      </c>
      <c r="E61" s="312">
        <f t="shared" si="12"/>
        <v>42842</v>
      </c>
      <c r="F61" s="307">
        <f t="shared" si="12"/>
        <v>42843</v>
      </c>
      <c r="G61" s="489"/>
      <c r="H61" s="490"/>
      <c r="I61" s="494"/>
      <c r="J61" s="494"/>
      <c r="K61" s="485"/>
    </row>
    <row r="62" spans="1:11" s="115" customFormat="1" ht="15.75" customHeight="1" thickBot="1">
      <c r="A62" s="321" t="s">
        <v>352</v>
      </c>
      <c r="B62" s="321" t="s">
        <v>390</v>
      </c>
      <c r="C62" s="332">
        <f>C56+7</f>
        <v>42840</v>
      </c>
      <c r="D62" s="332">
        <f>D56+7</f>
        <v>42841</v>
      </c>
      <c r="E62" s="332">
        <f>D62+1</f>
        <v>42842</v>
      </c>
      <c r="F62" s="340">
        <f t="shared" si="13"/>
        <v>42843</v>
      </c>
      <c r="G62" s="491"/>
      <c r="H62" s="492"/>
      <c r="I62" s="495"/>
      <c r="J62" s="495"/>
      <c r="K62" s="486"/>
    </row>
    <row r="63" spans="1:11" s="115" customFormat="1" ht="15.75" customHeight="1">
      <c r="A63" s="317" t="s">
        <v>307</v>
      </c>
      <c r="B63" s="317" t="s">
        <v>346</v>
      </c>
      <c r="C63" s="311">
        <f>C57+7</f>
        <v>42846</v>
      </c>
      <c r="D63" s="308">
        <f>C63+1</f>
        <v>42847</v>
      </c>
      <c r="E63" s="311">
        <f>D63+1</f>
        <v>42848</v>
      </c>
      <c r="F63" s="308">
        <f t="shared" si="13"/>
        <v>42849</v>
      </c>
      <c r="G63" s="487" t="s">
        <v>407</v>
      </c>
      <c r="H63" s="488"/>
      <c r="I63" s="477">
        <f>I57+7</f>
        <v>42850</v>
      </c>
      <c r="J63" s="477">
        <f>I63+1</f>
        <v>42851</v>
      </c>
      <c r="K63" s="473">
        <f>J63+3</f>
        <v>42854</v>
      </c>
    </row>
    <row r="64" spans="1:11" s="115" customFormat="1" ht="15.75" customHeight="1">
      <c r="A64" s="318" t="s">
        <v>334</v>
      </c>
      <c r="B64" s="318" t="s">
        <v>391</v>
      </c>
      <c r="C64" s="313">
        <f>C63</f>
        <v>42846</v>
      </c>
      <c r="D64" s="309">
        <f>D58+7</f>
        <v>42847</v>
      </c>
      <c r="E64" s="313">
        <f>D64+1</f>
        <v>42848</v>
      </c>
      <c r="F64" s="309">
        <f t="shared" si="13"/>
        <v>42849</v>
      </c>
      <c r="G64" s="489"/>
      <c r="H64" s="490"/>
      <c r="I64" s="478"/>
      <c r="J64" s="478"/>
      <c r="K64" s="474"/>
    </row>
    <row r="65" spans="1:11" s="115" customFormat="1" ht="15.75" customHeight="1">
      <c r="A65" s="322" t="s">
        <v>353</v>
      </c>
      <c r="B65" s="322" t="s">
        <v>392</v>
      </c>
      <c r="C65" s="314">
        <f>C59+7</f>
        <v>42847</v>
      </c>
      <c r="D65" s="310">
        <f>D59+7</f>
        <v>42848</v>
      </c>
      <c r="E65" s="313">
        <f>D65+1</f>
        <v>42849</v>
      </c>
      <c r="F65" s="310">
        <f t="shared" si="13"/>
        <v>42850</v>
      </c>
      <c r="G65" s="489"/>
      <c r="H65" s="490"/>
      <c r="I65" s="479"/>
      <c r="J65" s="479"/>
      <c r="K65" s="475"/>
    </row>
    <row r="66" spans="1:11" s="115" customFormat="1" ht="15.75" customHeight="1">
      <c r="A66" s="320" t="s">
        <v>324</v>
      </c>
      <c r="B66" s="320" t="s">
        <v>393</v>
      </c>
      <c r="C66" s="312">
        <f>C60+7</f>
        <v>42847</v>
      </c>
      <c r="D66" s="313">
        <f>D60+7</f>
        <v>42848</v>
      </c>
      <c r="E66" s="312">
        <f>E60+7</f>
        <v>42849</v>
      </c>
      <c r="F66" s="309">
        <f>F60+7</f>
        <v>42850</v>
      </c>
      <c r="G66" s="489"/>
      <c r="H66" s="490"/>
      <c r="I66" s="479"/>
      <c r="J66" s="479"/>
      <c r="K66" s="475"/>
    </row>
    <row r="67" spans="1:11" s="115" customFormat="1" ht="15.75" customHeight="1">
      <c r="A67" s="323" t="s">
        <v>308</v>
      </c>
      <c r="B67" s="323" t="s">
        <v>394</v>
      </c>
      <c r="C67" s="312">
        <f>C61+7</f>
        <v>42847</v>
      </c>
      <c r="D67" s="307">
        <f>D61+7</f>
        <v>42848</v>
      </c>
      <c r="E67" s="312">
        <f>E61+7</f>
        <v>42849</v>
      </c>
      <c r="F67" s="307">
        <f>F61+7</f>
        <v>42850</v>
      </c>
      <c r="G67" s="489"/>
      <c r="H67" s="490"/>
      <c r="I67" s="479"/>
      <c r="J67" s="479"/>
      <c r="K67" s="475"/>
    </row>
    <row r="68" spans="1:11" s="115" customFormat="1" ht="15.75" customHeight="1" thickBot="1">
      <c r="A68" s="321" t="s">
        <v>352</v>
      </c>
      <c r="B68" s="321" t="s">
        <v>395</v>
      </c>
      <c r="C68" s="332">
        <f aca="true" t="shared" si="14" ref="C68:C73">C62+7</f>
        <v>42847</v>
      </c>
      <c r="D68" s="332">
        <f>C68+1</f>
        <v>42848</v>
      </c>
      <c r="E68" s="332">
        <f>D68+1</f>
        <v>42849</v>
      </c>
      <c r="F68" s="340">
        <f t="shared" si="13"/>
        <v>42850</v>
      </c>
      <c r="G68" s="491"/>
      <c r="H68" s="492"/>
      <c r="I68" s="480"/>
      <c r="J68" s="480"/>
      <c r="K68" s="476"/>
    </row>
    <row r="69" spans="1:11" s="115" customFormat="1" ht="15.75" customHeight="1">
      <c r="A69" s="317" t="s">
        <v>307</v>
      </c>
      <c r="B69" s="317" t="s">
        <v>347</v>
      </c>
      <c r="C69" s="311">
        <f t="shared" si="14"/>
        <v>42853</v>
      </c>
      <c r="D69" s="308">
        <f>C69+1</f>
        <v>42854</v>
      </c>
      <c r="E69" s="311">
        <f>D69+1</f>
        <v>42855</v>
      </c>
      <c r="F69" s="308">
        <f t="shared" si="13"/>
        <v>42856</v>
      </c>
      <c r="G69" s="487" t="s">
        <v>408</v>
      </c>
      <c r="H69" s="488"/>
      <c r="I69" s="477">
        <f>I63+7</f>
        <v>42857</v>
      </c>
      <c r="J69" s="477">
        <f>I69+1</f>
        <v>42858</v>
      </c>
      <c r="K69" s="473">
        <f>J69+3</f>
        <v>42861</v>
      </c>
    </row>
    <row r="70" spans="1:11" s="115" customFormat="1" ht="15.75" customHeight="1">
      <c r="A70" s="318" t="s">
        <v>334</v>
      </c>
      <c r="B70" s="318" t="s">
        <v>396</v>
      </c>
      <c r="C70" s="313">
        <f t="shared" si="14"/>
        <v>42853</v>
      </c>
      <c r="D70" s="309">
        <f>D64+7</f>
        <v>42854</v>
      </c>
      <c r="E70" s="313">
        <f>D70+1</f>
        <v>42855</v>
      </c>
      <c r="F70" s="309">
        <f>E70+1</f>
        <v>42856</v>
      </c>
      <c r="G70" s="489"/>
      <c r="H70" s="490"/>
      <c r="I70" s="478"/>
      <c r="J70" s="478"/>
      <c r="K70" s="474"/>
    </row>
    <row r="71" spans="1:11" s="115" customFormat="1" ht="15.75" customHeight="1">
      <c r="A71" s="322" t="s">
        <v>353</v>
      </c>
      <c r="B71" s="322" t="s">
        <v>397</v>
      </c>
      <c r="C71" s="314">
        <f t="shared" si="14"/>
        <v>42854</v>
      </c>
      <c r="D71" s="310">
        <f>D65+7</f>
        <v>42855</v>
      </c>
      <c r="E71" s="314">
        <f aca="true" t="shared" si="15" ref="E71:F73">E65+7</f>
        <v>42856</v>
      </c>
      <c r="F71" s="313">
        <f t="shared" si="15"/>
        <v>42857</v>
      </c>
      <c r="G71" s="489"/>
      <c r="H71" s="490"/>
      <c r="I71" s="479"/>
      <c r="J71" s="479"/>
      <c r="K71" s="475"/>
    </row>
    <row r="72" spans="1:11" s="115" customFormat="1" ht="15.75" customHeight="1">
      <c r="A72" s="320" t="s">
        <v>324</v>
      </c>
      <c r="B72" s="320" t="s">
        <v>398</v>
      </c>
      <c r="C72" s="312">
        <f t="shared" si="14"/>
        <v>42854</v>
      </c>
      <c r="D72" s="313">
        <f>D66+7</f>
        <v>42855</v>
      </c>
      <c r="E72" s="313">
        <f t="shared" si="15"/>
        <v>42856</v>
      </c>
      <c r="F72" s="307">
        <f t="shared" si="15"/>
        <v>42857</v>
      </c>
      <c r="G72" s="489"/>
      <c r="H72" s="490"/>
      <c r="I72" s="479"/>
      <c r="J72" s="479"/>
      <c r="K72" s="475"/>
    </row>
    <row r="73" spans="1:11" s="115" customFormat="1" ht="15.75" customHeight="1">
      <c r="A73" s="323" t="s">
        <v>308</v>
      </c>
      <c r="B73" s="323" t="s">
        <v>399</v>
      </c>
      <c r="C73" s="333">
        <f t="shared" si="14"/>
        <v>42854</v>
      </c>
      <c r="D73" s="334">
        <f>D67+7</f>
        <v>42855</v>
      </c>
      <c r="E73" s="333">
        <f t="shared" si="15"/>
        <v>42856</v>
      </c>
      <c r="F73" s="334">
        <f t="shared" si="15"/>
        <v>42857</v>
      </c>
      <c r="G73" s="489"/>
      <c r="H73" s="490"/>
      <c r="I73" s="479"/>
      <c r="J73" s="479"/>
      <c r="K73" s="475"/>
    </row>
    <row r="74" spans="1:11" s="115" customFormat="1" ht="15.75" customHeight="1" thickBot="1">
      <c r="A74" s="321" t="s">
        <v>352</v>
      </c>
      <c r="B74" s="321" t="s">
        <v>400</v>
      </c>
      <c r="C74" s="332">
        <f>D74-1</f>
        <v>42854</v>
      </c>
      <c r="D74" s="332">
        <f>D62+14</f>
        <v>42855</v>
      </c>
      <c r="E74" s="332">
        <f aca="true" t="shared" si="16" ref="E74:F76">D74+1</f>
        <v>42856</v>
      </c>
      <c r="F74" s="340">
        <f t="shared" si="16"/>
        <v>42857</v>
      </c>
      <c r="G74" s="491"/>
      <c r="H74" s="492"/>
      <c r="I74" s="480"/>
      <c r="J74" s="480"/>
      <c r="K74" s="476"/>
    </row>
    <row r="75" spans="1:11" s="115" customFormat="1" ht="15.75" customHeight="1">
      <c r="A75" s="317" t="s">
        <v>307</v>
      </c>
      <c r="B75" s="317" t="s">
        <v>348</v>
      </c>
      <c r="C75" s="335">
        <f>C69+7</f>
        <v>42860</v>
      </c>
      <c r="D75" s="336">
        <f>C75+1</f>
        <v>42861</v>
      </c>
      <c r="E75" s="335">
        <f t="shared" si="16"/>
        <v>42862</v>
      </c>
      <c r="F75" s="336">
        <f t="shared" si="16"/>
        <v>42863</v>
      </c>
      <c r="G75" s="487" t="s">
        <v>409</v>
      </c>
      <c r="H75" s="488"/>
      <c r="I75" s="477">
        <f>I69+7</f>
        <v>42864</v>
      </c>
      <c r="J75" s="477">
        <f>I75+1</f>
        <v>42865</v>
      </c>
      <c r="K75" s="473">
        <f>J75+3</f>
        <v>42868</v>
      </c>
    </row>
    <row r="76" spans="1:11" s="115" customFormat="1" ht="15.75" customHeight="1">
      <c r="A76" s="318" t="s">
        <v>334</v>
      </c>
      <c r="B76" s="318" t="s">
        <v>401</v>
      </c>
      <c r="C76" s="337">
        <f>D76-1</f>
        <v>42860</v>
      </c>
      <c r="D76" s="338">
        <f>D70+7</f>
        <v>42861</v>
      </c>
      <c r="E76" s="337">
        <f t="shared" si="16"/>
        <v>42862</v>
      </c>
      <c r="F76" s="338">
        <f t="shared" si="16"/>
        <v>42863</v>
      </c>
      <c r="G76" s="489"/>
      <c r="H76" s="490"/>
      <c r="I76" s="478"/>
      <c r="J76" s="478"/>
      <c r="K76" s="474"/>
    </row>
    <row r="77" spans="1:11" s="115" customFormat="1" ht="15.75" customHeight="1">
      <c r="A77" s="322" t="s">
        <v>353</v>
      </c>
      <c r="B77" s="322" t="s">
        <v>402</v>
      </c>
      <c r="C77" s="339">
        <f>C71+7</f>
        <v>42861</v>
      </c>
      <c r="D77" s="337">
        <f>C77+1</f>
        <v>42862</v>
      </c>
      <c r="E77" s="339">
        <f aca="true" t="shared" si="17" ref="E77:F79">E71+7</f>
        <v>42863</v>
      </c>
      <c r="F77" s="338">
        <f t="shared" si="17"/>
        <v>42864</v>
      </c>
      <c r="G77" s="489"/>
      <c r="H77" s="490"/>
      <c r="I77" s="479"/>
      <c r="J77" s="479"/>
      <c r="K77" s="475"/>
    </row>
    <row r="78" spans="1:11" s="115" customFormat="1" ht="15.75" customHeight="1">
      <c r="A78" s="320" t="s">
        <v>324</v>
      </c>
      <c r="B78" s="320" t="s">
        <v>403</v>
      </c>
      <c r="C78" s="337">
        <f>C72+7</f>
        <v>42861</v>
      </c>
      <c r="D78" s="334">
        <f>D72+7</f>
        <v>42862</v>
      </c>
      <c r="E78" s="337">
        <f t="shared" si="17"/>
        <v>42863</v>
      </c>
      <c r="F78" s="334">
        <f t="shared" si="17"/>
        <v>42864</v>
      </c>
      <c r="G78" s="489"/>
      <c r="H78" s="490"/>
      <c r="I78" s="479"/>
      <c r="J78" s="479"/>
      <c r="K78" s="475"/>
    </row>
    <row r="79" spans="1:11" s="115" customFormat="1" ht="15.75" customHeight="1">
      <c r="A79" s="323" t="s">
        <v>308</v>
      </c>
      <c r="B79" s="323" t="s">
        <v>404</v>
      </c>
      <c r="C79" s="333">
        <f>C73+7</f>
        <v>42861</v>
      </c>
      <c r="D79" s="334">
        <f>D73+7</f>
        <v>42862</v>
      </c>
      <c r="E79" s="333">
        <f t="shared" si="17"/>
        <v>42863</v>
      </c>
      <c r="F79" s="334">
        <f t="shared" si="17"/>
        <v>42864</v>
      </c>
      <c r="G79" s="489"/>
      <c r="H79" s="490"/>
      <c r="I79" s="479"/>
      <c r="J79" s="479"/>
      <c r="K79" s="475"/>
    </row>
    <row r="80" spans="1:11" s="115" customFormat="1" ht="15.75" customHeight="1" thickBot="1">
      <c r="A80" s="321" t="s">
        <v>352</v>
      </c>
      <c r="B80" s="321" t="s">
        <v>405</v>
      </c>
      <c r="C80" s="332">
        <f>D80-1</f>
        <v>42861</v>
      </c>
      <c r="D80" s="332">
        <f>D74+7</f>
        <v>42862</v>
      </c>
      <c r="E80" s="332">
        <f>D80+1</f>
        <v>42863</v>
      </c>
      <c r="F80" s="340">
        <f>E80+1</f>
        <v>42864</v>
      </c>
      <c r="G80" s="491"/>
      <c r="H80" s="492"/>
      <c r="I80" s="480"/>
      <c r="J80" s="480"/>
      <c r="K80" s="476"/>
    </row>
    <row r="81" spans="1:11" s="115" customFormat="1" ht="18" customHeight="1">
      <c r="A81" s="148"/>
      <c r="B81" s="148"/>
      <c r="C81" s="148"/>
      <c r="D81" s="148"/>
      <c r="E81" s="148"/>
      <c r="F81" s="148"/>
      <c r="G81" s="209"/>
      <c r="H81" s="149"/>
      <c r="I81" s="148"/>
      <c r="J81" s="148"/>
      <c r="K81" s="148"/>
    </row>
    <row r="82" spans="1:7" s="115" customFormat="1" ht="16.5" customHeight="1">
      <c r="A82" s="327" t="s">
        <v>327</v>
      </c>
      <c r="B82" s="328"/>
      <c r="C82" s="329"/>
      <c r="D82" s="330"/>
      <c r="E82" s="330"/>
      <c r="F82" s="330"/>
      <c r="G82" s="102" t="s">
        <v>55</v>
      </c>
    </row>
    <row r="83" spans="1:10" s="115" customFormat="1" ht="30" customHeight="1">
      <c r="A83" s="467" t="s">
        <v>328</v>
      </c>
      <c r="B83" s="467"/>
      <c r="C83" s="467"/>
      <c r="D83" s="467"/>
      <c r="E83" s="467"/>
      <c r="F83" s="467"/>
      <c r="G83" s="117" t="s">
        <v>303</v>
      </c>
      <c r="H83" s="198"/>
      <c r="I83" s="198"/>
      <c r="J83" s="198"/>
    </row>
    <row r="84" spans="2:11" s="115" customFormat="1" ht="17.25" customHeight="1">
      <c r="B84" s="122"/>
      <c r="C84" s="121"/>
      <c r="D84" s="120"/>
      <c r="G84" s="302" t="s">
        <v>304</v>
      </c>
      <c r="H84" s="199"/>
      <c r="I84" s="198"/>
      <c r="J84" s="198"/>
      <c r="K84" s="87"/>
    </row>
    <row r="85" spans="1:34" ht="20.25" customHeight="1">
      <c r="A85" s="207" t="s">
        <v>8</v>
      </c>
      <c r="B85" s="122"/>
      <c r="C85" s="121"/>
      <c r="D85" s="120"/>
      <c r="E85" s="115"/>
      <c r="F85" s="94"/>
      <c r="G85" s="303" t="s">
        <v>306</v>
      </c>
      <c r="H85" s="198"/>
      <c r="I85" s="198"/>
      <c r="J85" s="198"/>
      <c r="L85" s="148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spans="1:12" ht="14.25" customHeight="1">
      <c r="A86" s="102" t="s">
        <v>66</v>
      </c>
      <c r="B86" s="115"/>
      <c r="C86" s="119"/>
      <c r="D86" s="115"/>
      <c r="F86" s="94"/>
      <c r="G86" s="303" t="s">
        <v>305</v>
      </c>
      <c r="H86" s="94"/>
      <c r="I86" s="146"/>
      <c r="J86" s="147"/>
      <c r="K86" s="148"/>
      <c r="L86" s="148"/>
    </row>
    <row r="87" spans="1:13" ht="14.25" customHeight="1">
      <c r="A87" s="99" t="s">
        <v>318</v>
      </c>
      <c r="B87" s="118"/>
      <c r="D87" s="116"/>
      <c r="F87" s="94"/>
      <c r="G87" s="303"/>
      <c r="H87" s="94"/>
      <c r="I87" s="149"/>
      <c r="J87" s="147"/>
      <c r="K87" s="148"/>
      <c r="L87" s="94"/>
      <c r="M87" s="94"/>
    </row>
    <row r="88" spans="1:13" ht="14.25" customHeight="1">
      <c r="A88" s="110" t="s">
        <v>294</v>
      </c>
      <c r="B88" s="114"/>
      <c r="C88" s="113"/>
      <c r="D88" s="112"/>
      <c r="F88" s="94"/>
      <c r="G88" s="303"/>
      <c r="H88" s="94"/>
      <c r="I88" s="94"/>
      <c r="J88" s="100"/>
      <c r="K88" s="94"/>
      <c r="L88" s="94"/>
      <c r="M88" s="94"/>
    </row>
    <row r="89" spans="1:13" ht="14.25" customHeight="1">
      <c r="A89" s="463" t="s">
        <v>316</v>
      </c>
      <c r="B89" s="463"/>
      <c r="C89" s="463"/>
      <c r="D89" s="463"/>
      <c r="F89" s="94"/>
      <c r="G89" s="91"/>
      <c r="H89" s="94"/>
      <c r="I89" s="94"/>
      <c r="J89" s="100"/>
      <c r="K89" s="94"/>
      <c r="L89" s="94"/>
      <c r="M89" s="94"/>
    </row>
    <row r="90" spans="1:13" ht="14.25" customHeight="1">
      <c r="A90" s="463" t="s">
        <v>317</v>
      </c>
      <c r="B90" s="463"/>
      <c r="C90" s="463"/>
      <c r="D90" s="463"/>
      <c r="F90" s="94"/>
      <c r="G90" s="91"/>
      <c r="H90" s="94"/>
      <c r="I90" s="94"/>
      <c r="J90" s="100"/>
      <c r="K90" s="94"/>
      <c r="L90" s="94"/>
      <c r="M90" s="94"/>
    </row>
    <row r="91" spans="4:13" ht="14.25" customHeight="1">
      <c r="D91" s="109"/>
      <c r="F91" s="94"/>
      <c r="H91" s="94"/>
      <c r="I91" s="94"/>
      <c r="J91" s="100"/>
      <c r="K91" s="94"/>
      <c r="L91" s="94"/>
      <c r="M91" s="94"/>
    </row>
    <row r="92" spans="1:13" ht="14.25" customHeight="1">
      <c r="A92" s="106" t="s">
        <v>70</v>
      </c>
      <c r="B92" s="93"/>
      <c r="D92" s="106"/>
      <c r="F92" s="94"/>
      <c r="G92" s="102" t="s">
        <v>96</v>
      </c>
      <c r="H92" s="94"/>
      <c r="I92" s="94"/>
      <c r="J92" s="100"/>
      <c r="K92" s="94"/>
      <c r="L92" s="94"/>
      <c r="M92" s="94"/>
    </row>
    <row r="93" spans="1:13" ht="14.25" customHeight="1">
      <c r="A93" s="103" t="s">
        <v>330</v>
      </c>
      <c r="B93" s="93"/>
      <c r="D93" s="106"/>
      <c r="F93" s="94"/>
      <c r="G93" s="293" t="s">
        <v>278</v>
      </c>
      <c r="H93" s="94"/>
      <c r="I93" s="94"/>
      <c r="J93" s="100"/>
      <c r="K93" s="94"/>
      <c r="L93" s="94"/>
      <c r="M93" s="94"/>
    </row>
    <row r="94" spans="1:13" ht="14.25" customHeight="1">
      <c r="A94" s="103" t="s">
        <v>329</v>
      </c>
      <c r="B94" s="93"/>
      <c r="D94" s="106"/>
      <c r="F94" s="94"/>
      <c r="G94" s="294" t="s">
        <v>300</v>
      </c>
      <c r="I94" s="94"/>
      <c r="J94" s="97"/>
      <c r="K94" s="94"/>
      <c r="L94" s="94"/>
      <c r="M94" s="94"/>
    </row>
    <row r="95" spans="1:13" ht="14.25" customHeight="1">
      <c r="A95" s="91" t="s">
        <v>296</v>
      </c>
      <c r="D95" s="106"/>
      <c r="G95" s="294" t="s">
        <v>335</v>
      </c>
      <c r="H95" s="94"/>
      <c r="I95" s="94"/>
      <c r="J95" s="94"/>
      <c r="K95" s="94"/>
      <c r="L95" s="94"/>
      <c r="M95" s="94"/>
    </row>
    <row r="96" spans="1:13" ht="14.25" customHeight="1">
      <c r="A96" s="91" t="s">
        <v>314</v>
      </c>
      <c r="B96" s="93"/>
      <c r="D96" s="104"/>
      <c r="G96" s="294" t="s">
        <v>336</v>
      </c>
      <c r="K96" s="94"/>
      <c r="L96" s="94"/>
      <c r="M96" s="94"/>
    </row>
    <row r="97" spans="1:13" ht="15.75" customHeight="1">
      <c r="A97" s="91" t="s">
        <v>295</v>
      </c>
      <c r="B97" s="93"/>
      <c r="C97" s="96"/>
      <c r="D97" s="95"/>
      <c r="F97" s="89"/>
      <c r="G97" s="294" t="s">
        <v>337</v>
      </c>
      <c r="K97" s="94"/>
      <c r="L97" s="94"/>
      <c r="M97" s="94"/>
    </row>
    <row r="98" spans="1:13" ht="15.75" customHeight="1">
      <c r="A98" s="91" t="s">
        <v>319</v>
      </c>
      <c r="B98" s="93"/>
      <c r="C98" s="96"/>
      <c r="D98" s="99"/>
      <c r="F98" s="89"/>
      <c r="G98" s="300" t="s">
        <v>301</v>
      </c>
      <c r="L98" s="94"/>
      <c r="M98" s="94"/>
    </row>
    <row r="99" spans="2:7" ht="14.25">
      <c r="B99" s="93"/>
      <c r="C99" s="96"/>
      <c r="D99" s="95"/>
      <c r="F99" s="89"/>
      <c r="G99" s="294"/>
    </row>
    <row r="100" spans="1:7" ht="15.75" customHeight="1">
      <c r="A100" s="103" t="s">
        <v>74</v>
      </c>
      <c r="C100" s="92"/>
      <c r="F100" s="89"/>
      <c r="G100" s="300"/>
    </row>
    <row r="101" spans="1:7" ht="15.75" customHeight="1">
      <c r="A101" s="451" t="s">
        <v>320</v>
      </c>
      <c r="B101" s="451"/>
      <c r="C101" s="451"/>
      <c r="F101" s="89"/>
      <c r="G101" s="300"/>
    </row>
    <row r="102" spans="1:6" ht="12.75">
      <c r="A102" s="325" t="s">
        <v>331</v>
      </c>
      <c r="B102" s="325"/>
      <c r="C102" s="325"/>
      <c r="F102" s="89"/>
    </row>
    <row r="103" spans="1:7" ht="15">
      <c r="A103" s="91" t="s">
        <v>297</v>
      </c>
      <c r="D103" s="91"/>
      <c r="F103" s="89"/>
      <c r="G103" s="102" t="s">
        <v>279</v>
      </c>
    </row>
    <row r="104" spans="1:7" ht="15">
      <c r="A104" s="91" t="s">
        <v>298</v>
      </c>
      <c r="B104" s="93"/>
      <c r="C104" s="92"/>
      <c r="F104" s="89"/>
      <c r="G104" s="293" t="s">
        <v>281</v>
      </c>
    </row>
    <row r="105" spans="1:8" ht="12.75">
      <c r="A105" s="110"/>
      <c r="G105" s="297" t="s">
        <v>282</v>
      </c>
      <c r="H105" s="296"/>
    </row>
    <row r="106" spans="1:8" ht="12.75">
      <c r="A106" s="301" t="s">
        <v>302</v>
      </c>
      <c r="G106" s="297" t="s">
        <v>284</v>
      </c>
      <c r="H106" s="296"/>
    </row>
    <row r="107" spans="7:8" ht="12.75">
      <c r="G107" s="297" t="s">
        <v>285</v>
      </c>
      <c r="H107" s="296"/>
    </row>
    <row r="108" spans="1:8" ht="15">
      <c r="A108" s="102" t="s">
        <v>309</v>
      </c>
      <c r="G108" s="297" t="s">
        <v>286</v>
      </c>
      <c r="H108" s="296" t="s">
        <v>283</v>
      </c>
    </row>
    <row r="109" spans="1:8" ht="15" customHeight="1">
      <c r="A109" s="452" t="s">
        <v>321</v>
      </c>
      <c r="B109" s="452"/>
      <c r="C109" s="452"/>
      <c r="G109" s="295" t="s">
        <v>280</v>
      </c>
      <c r="H109" s="296"/>
    </row>
    <row r="110" spans="1:3" ht="15" customHeight="1">
      <c r="A110" s="452"/>
      <c r="B110" s="452"/>
      <c r="C110" s="452"/>
    </row>
    <row r="111" spans="1:4" ht="15" customHeight="1">
      <c r="A111" s="453" t="s">
        <v>322</v>
      </c>
      <c r="B111" s="453"/>
      <c r="C111" s="453"/>
      <c r="D111" s="453"/>
    </row>
    <row r="112" spans="1:7" ht="15" customHeight="1">
      <c r="A112" s="87" t="s">
        <v>323</v>
      </c>
      <c r="G112" s="102" t="s">
        <v>287</v>
      </c>
    </row>
    <row r="113" ht="21.75" customHeight="1">
      <c r="G113" s="298" t="s">
        <v>289</v>
      </c>
    </row>
    <row r="114" spans="1:7" ht="16.5" customHeight="1">
      <c r="A114" s="91"/>
      <c r="B114" s="93"/>
      <c r="G114" s="299" t="s">
        <v>290</v>
      </c>
    </row>
    <row r="115" ht="16.5" customHeight="1">
      <c r="G115" s="299" t="s">
        <v>291</v>
      </c>
    </row>
    <row r="116" ht="16.5" customHeight="1">
      <c r="G116" s="299" t="s">
        <v>292</v>
      </c>
    </row>
    <row r="117" ht="16.5" customHeight="1">
      <c r="G117" s="299" t="s">
        <v>288</v>
      </c>
    </row>
    <row r="118" ht="16.5" customHeight="1">
      <c r="G118" s="299" t="s">
        <v>293</v>
      </c>
    </row>
  </sheetData>
  <sheetProtection/>
  <mergeCells count="56">
    <mergeCell ref="J57:J62"/>
    <mergeCell ref="J75:J80"/>
    <mergeCell ref="G51:H56"/>
    <mergeCell ref="G57:H62"/>
    <mergeCell ref="J51:J56"/>
    <mergeCell ref="I57:I62"/>
    <mergeCell ref="A31:A36"/>
    <mergeCell ref="K75:K80"/>
    <mergeCell ref="I63:I68"/>
    <mergeCell ref="J69:J74"/>
    <mergeCell ref="I69:I74"/>
    <mergeCell ref="G63:H68"/>
    <mergeCell ref="G69:H74"/>
    <mergeCell ref="G75:H80"/>
    <mergeCell ref="I49:J49"/>
    <mergeCell ref="I75:I80"/>
    <mergeCell ref="K69:K74"/>
    <mergeCell ref="J63:J68"/>
    <mergeCell ref="K63:K68"/>
    <mergeCell ref="K51:K56"/>
    <mergeCell ref="K57:K62"/>
    <mergeCell ref="A8:G8"/>
    <mergeCell ref="A9:G9"/>
    <mergeCell ref="A11:A12"/>
    <mergeCell ref="B11:B12"/>
    <mergeCell ref="C11:C12"/>
    <mergeCell ref="D11:D12"/>
    <mergeCell ref="A25:A30"/>
    <mergeCell ref="A83:F83"/>
    <mergeCell ref="E11:E12"/>
    <mergeCell ref="F11:G11"/>
    <mergeCell ref="H11:I11"/>
    <mergeCell ref="H49:H50"/>
    <mergeCell ref="B49:B50"/>
    <mergeCell ref="C31:C36"/>
    <mergeCell ref="C19:C24"/>
    <mergeCell ref="B25:B30"/>
    <mergeCell ref="A89:D89"/>
    <mergeCell ref="A49:A50"/>
    <mergeCell ref="I51:I56"/>
    <mergeCell ref="A90:D90"/>
    <mergeCell ref="A37:A42"/>
    <mergeCell ref="C49:D49"/>
    <mergeCell ref="G49:G50"/>
    <mergeCell ref="B37:B42"/>
    <mergeCell ref="C37:C42"/>
    <mergeCell ref="C25:C30"/>
    <mergeCell ref="B31:B36"/>
    <mergeCell ref="A101:C101"/>
    <mergeCell ref="A109:C110"/>
    <mergeCell ref="A111:D111"/>
    <mergeCell ref="A13:A18"/>
    <mergeCell ref="B13:B18"/>
    <mergeCell ref="C13:C18"/>
    <mergeCell ref="A19:A24"/>
    <mergeCell ref="B19:B24"/>
  </mergeCells>
  <hyperlinks>
    <hyperlink ref="G109" r:id="rId1" display="mailto:hoanvt@vinalinescontainer.com"/>
    <hyperlink ref="G98" r:id="rId2" display="Email: nguyendb@vinalinescontainer.com"/>
  </hyperlinks>
  <printOptions/>
  <pageMargins left="0.25" right="0" top="0" bottom="0" header="0.3" footer="0.3"/>
  <pageSetup horizontalDpi="600" verticalDpi="600" orientation="landscape" paperSize="9" scale="7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65"/>
  <sheetViews>
    <sheetView zoomScalePageLayoutView="0" workbookViewId="0" topLeftCell="A13">
      <selection activeCell="B17" sqref="B17:B19"/>
    </sheetView>
  </sheetViews>
  <sheetFormatPr defaultColWidth="9.140625" defaultRowHeight="12.75"/>
  <cols>
    <col min="1" max="1" width="28.00390625" style="87" customWidth="1"/>
    <col min="2" max="2" width="13.8515625" style="87" customWidth="1"/>
    <col min="3" max="3" width="13.421875" style="88" customWidth="1"/>
    <col min="4" max="4" width="17.421875" style="87" customWidth="1"/>
    <col min="5" max="6" width="16.421875" style="87" customWidth="1"/>
    <col min="7" max="7" width="20.00390625" style="87" customWidth="1"/>
    <col min="8" max="8" width="13.8515625" style="87" customWidth="1"/>
    <col min="9" max="10" width="14.00390625" style="87" customWidth="1"/>
    <col min="11" max="11" width="25.421875" style="87" customWidth="1"/>
    <col min="12" max="16384" width="9.140625" style="87" customWidth="1"/>
  </cols>
  <sheetData>
    <row r="1" ht="6" customHeight="1"/>
    <row r="2" spans="3:6" ht="21.75" customHeight="1">
      <c r="C2" s="206" t="s">
        <v>62</v>
      </c>
      <c r="D2" s="205"/>
      <c r="E2" s="205"/>
      <c r="F2" s="205"/>
    </row>
    <row r="3" spans="3:6" ht="15">
      <c r="C3" s="132" t="s">
        <v>63</v>
      </c>
      <c r="F3" s="134"/>
    </row>
    <row r="4" spans="3:6" ht="15">
      <c r="C4" s="132" t="s">
        <v>64</v>
      </c>
      <c r="F4" s="134"/>
    </row>
    <row r="5" spans="3:6" ht="15.75">
      <c r="C5" s="133" t="s">
        <v>65</v>
      </c>
      <c r="F5" s="130"/>
    </row>
    <row r="6" spans="3:6" ht="15.75">
      <c r="C6" s="132" t="s">
        <v>59</v>
      </c>
      <c r="F6" s="130"/>
    </row>
    <row r="7" spans="3:5" ht="15.75">
      <c r="C7" s="131"/>
      <c r="E7" s="130"/>
    </row>
    <row r="8" spans="1:7" ht="21.75" customHeight="1">
      <c r="A8" s="341" t="s">
        <v>97</v>
      </c>
      <c r="B8" s="341"/>
      <c r="C8" s="341"/>
      <c r="D8" s="341"/>
      <c r="E8" s="341"/>
      <c r="F8" s="341"/>
      <c r="G8" s="341"/>
    </row>
    <row r="9" spans="1:7" ht="18" customHeight="1">
      <c r="A9" s="342" t="s">
        <v>144</v>
      </c>
      <c r="B9" s="342"/>
      <c r="C9" s="342"/>
      <c r="D9" s="342"/>
      <c r="E9" s="342"/>
      <c r="F9" s="342"/>
      <c r="G9" s="342"/>
    </row>
    <row r="10" spans="1:7" ht="18" customHeight="1" thickBot="1">
      <c r="A10" s="128"/>
      <c r="B10" s="128"/>
      <c r="C10" s="128"/>
      <c r="D10" s="128"/>
      <c r="E10" s="128"/>
      <c r="F10" s="128"/>
      <c r="G10" s="128"/>
    </row>
    <row r="11" spans="1:10" s="127" customFormat="1" ht="18.75" customHeight="1">
      <c r="A11" s="346" t="s">
        <v>133</v>
      </c>
      <c r="B11" s="439" t="s">
        <v>168</v>
      </c>
      <c r="C11" s="441" t="s">
        <v>169</v>
      </c>
      <c r="D11" s="443" t="s">
        <v>0</v>
      </c>
      <c r="E11" s="354" t="s">
        <v>1</v>
      </c>
      <c r="F11" s="343" t="s">
        <v>12</v>
      </c>
      <c r="G11" s="344"/>
      <c r="H11" s="343" t="s">
        <v>13</v>
      </c>
      <c r="I11" s="344"/>
      <c r="J11" s="159" t="s">
        <v>2</v>
      </c>
    </row>
    <row r="12" spans="1:10" s="127" customFormat="1" ht="18.75" customHeight="1" thickBot="1">
      <c r="A12" s="347"/>
      <c r="B12" s="440"/>
      <c r="C12" s="442"/>
      <c r="D12" s="444"/>
      <c r="E12" s="355"/>
      <c r="F12" s="158" t="s">
        <v>3</v>
      </c>
      <c r="G12" s="150" t="s">
        <v>4</v>
      </c>
      <c r="H12" s="158" t="s">
        <v>3</v>
      </c>
      <c r="I12" s="150" t="s">
        <v>4</v>
      </c>
      <c r="J12" s="160" t="s">
        <v>5</v>
      </c>
    </row>
    <row r="13" spans="1:10" s="126" customFormat="1" ht="18" customHeight="1">
      <c r="A13" s="218" t="s">
        <v>161</v>
      </c>
      <c r="B13" s="219">
        <v>41207</v>
      </c>
      <c r="C13" s="220">
        <f>B13+3</f>
        <v>41210</v>
      </c>
      <c r="D13" s="221" t="s">
        <v>139</v>
      </c>
      <c r="E13" s="222" t="s">
        <v>162</v>
      </c>
      <c r="F13" s="222">
        <f>I13-2</f>
        <v>41212</v>
      </c>
      <c r="G13" s="222">
        <f>F13+1</f>
        <v>41213</v>
      </c>
      <c r="H13" s="222">
        <f>G13</f>
        <v>41213</v>
      </c>
      <c r="I13" s="222">
        <v>41214</v>
      </c>
      <c r="J13" s="223">
        <f>I13+2</f>
        <v>41216</v>
      </c>
    </row>
    <row r="14" spans="1:10" s="126" customFormat="1" ht="18" customHeight="1">
      <c r="A14" s="503" t="s">
        <v>149</v>
      </c>
      <c r="B14" s="521">
        <f>B13+7</f>
        <v>41214</v>
      </c>
      <c r="C14" s="410">
        <f>B14+3</f>
        <v>41217</v>
      </c>
      <c r="D14" s="212" t="s">
        <v>112</v>
      </c>
      <c r="E14" s="213" t="s">
        <v>151</v>
      </c>
      <c r="F14" s="213">
        <f>I14-2</f>
        <v>41217</v>
      </c>
      <c r="G14" s="213">
        <f>F14+1</f>
        <v>41218</v>
      </c>
      <c r="H14" s="213">
        <f>G14</f>
        <v>41218</v>
      </c>
      <c r="I14" s="213">
        <v>41219</v>
      </c>
      <c r="J14" s="214">
        <f>I14+2</f>
        <v>41221</v>
      </c>
    </row>
    <row r="15" spans="1:10" s="126" customFormat="1" ht="18" customHeight="1">
      <c r="A15" s="504"/>
      <c r="B15" s="522"/>
      <c r="C15" s="411"/>
      <c r="D15" s="239" t="s">
        <v>170</v>
      </c>
      <c r="E15" s="240" t="s">
        <v>172</v>
      </c>
      <c r="F15" s="240">
        <f>F14+1</f>
        <v>41218</v>
      </c>
      <c r="G15" s="240">
        <f>F15+1</f>
        <v>41219</v>
      </c>
      <c r="H15" s="240">
        <f>G15</f>
        <v>41219</v>
      </c>
      <c r="I15" s="240">
        <f>H15+1</f>
        <v>41220</v>
      </c>
      <c r="J15" s="241">
        <f>I15+2</f>
        <v>41222</v>
      </c>
    </row>
    <row r="16" spans="1:10" s="126" customFormat="1" ht="18" customHeight="1">
      <c r="A16" s="505"/>
      <c r="B16" s="523"/>
      <c r="C16" s="502"/>
      <c r="D16" s="224" t="s">
        <v>139</v>
      </c>
      <c r="E16" s="225" t="s">
        <v>155</v>
      </c>
      <c r="F16" s="225">
        <f>F13+7</f>
        <v>41219</v>
      </c>
      <c r="G16" s="225">
        <f aca="true" t="shared" si="0" ref="F16:J25">G13+7</f>
        <v>41220</v>
      </c>
      <c r="H16" s="225">
        <f t="shared" si="0"/>
        <v>41220</v>
      </c>
      <c r="I16" s="225">
        <f t="shared" si="0"/>
        <v>41221</v>
      </c>
      <c r="J16" s="226">
        <f t="shared" si="0"/>
        <v>41223</v>
      </c>
    </row>
    <row r="17" spans="1:10" s="126" customFormat="1" ht="18" customHeight="1">
      <c r="A17" s="515" t="s">
        <v>147</v>
      </c>
      <c r="B17" s="517">
        <f>B14+7</f>
        <v>41221</v>
      </c>
      <c r="C17" s="519">
        <f>B17+3</f>
        <v>41224</v>
      </c>
      <c r="D17" s="212" t="str">
        <f>D14</f>
        <v>CAI MEP 06 </v>
      </c>
      <c r="E17" s="213" t="s">
        <v>152</v>
      </c>
      <c r="F17" s="213">
        <f t="shared" si="0"/>
        <v>41224</v>
      </c>
      <c r="G17" s="213">
        <f t="shared" si="0"/>
        <v>41225</v>
      </c>
      <c r="H17" s="213">
        <f t="shared" si="0"/>
        <v>41225</v>
      </c>
      <c r="I17" s="213">
        <f t="shared" si="0"/>
        <v>41226</v>
      </c>
      <c r="J17" s="214">
        <f t="shared" si="0"/>
        <v>41228</v>
      </c>
    </row>
    <row r="18" spans="1:10" s="125" customFormat="1" ht="18" customHeight="1">
      <c r="A18" s="510"/>
      <c r="B18" s="497"/>
      <c r="C18" s="500"/>
      <c r="D18" s="239" t="str">
        <f>D15</f>
        <v>CAI MEP 16</v>
      </c>
      <c r="E18" s="240" t="s">
        <v>173</v>
      </c>
      <c r="F18" s="240">
        <f t="shared" si="0"/>
        <v>41225</v>
      </c>
      <c r="G18" s="240">
        <f t="shared" si="0"/>
        <v>41226</v>
      </c>
      <c r="H18" s="240">
        <f t="shared" si="0"/>
        <v>41226</v>
      </c>
      <c r="I18" s="240">
        <f t="shared" si="0"/>
        <v>41227</v>
      </c>
      <c r="J18" s="241">
        <f t="shared" si="0"/>
        <v>41229</v>
      </c>
    </row>
    <row r="19" spans="1:10" s="125" customFormat="1" ht="18" customHeight="1">
      <c r="A19" s="516"/>
      <c r="B19" s="518"/>
      <c r="C19" s="520"/>
      <c r="D19" s="224" t="s">
        <v>139</v>
      </c>
      <c r="E19" s="225" t="s">
        <v>163</v>
      </c>
      <c r="F19" s="225">
        <f t="shared" si="0"/>
        <v>41226</v>
      </c>
      <c r="G19" s="225">
        <f t="shared" si="0"/>
        <v>41227</v>
      </c>
      <c r="H19" s="225">
        <f t="shared" si="0"/>
        <v>41227</v>
      </c>
      <c r="I19" s="225">
        <f t="shared" si="0"/>
        <v>41228</v>
      </c>
      <c r="J19" s="226">
        <f t="shared" si="0"/>
        <v>41230</v>
      </c>
    </row>
    <row r="20" spans="1:10" s="125" customFormat="1" ht="18" customHeight="1">
      <c r="A20" s="503" t="s">
        <v>150</v>
      </c>
      <c r="B20" s="506">
        <f>B17+7</f>
        <v>41228</v>
      </c>
      <c r="C20" s="512">
        <f>B20+3</f>
        <v>41231</v>
      </c>
      <c r="D20" s="212" t="str">
        <f>D17</f>
        <v>CAI MEP 06 </v>
      </c>
      <c r="E20" s="213" t="s">
        <v>153</v>
      </c>
      <c r="F20" s="213">
        <f t="shared" si="0"/>
        <v>41231</v>
      </c>
      <c r="G20" s="213">
        <f t="shared" si="0"/>
        <v>41232</v>
      </c>
      <c r="H20" s="213">
        <f t="shared" si="0"/>
        <v>41232</v>
      </c>
      <c r="I20" s="213">
        <f t="shared" si="0"/>
        <v>41233</v>
      </c>
      <c r="J20" s="214">
        <f t="shared" si="0"/>
        <v>41235</v>
      </c>
    </row>
    <row r="21" spans="1:10" s="125" customFormat="1" ht="18" customHeight="1">
      <c r="A21" s="504"/>
      <c r="B21" s="507"/>
      <c r="C21" s="513"/>
      <c r="D21" s="239" t="str">
        <f>D18</f>
        <v>CAI MEP 16</v>
      </c>
      <c r="E21" s="240" t="s">
        <v>167</v>
      </c>
      <c r="F21" s="240">
        <f t="shared" si="0"/>
        <v>41232</v>
      </c>
      <c r="G21" s="240">
        <f t="shared" si="0"/>
        <v>41233</v>
      </c>
      <c r="H21" s="240">
        <f t="shared" si="0"/>
        <v>41233</v>
      </c>
      <c r="I21" s="240">
        <f t="shared" si="0"/>
        <v>41234</v>
      </c>
      <c r="J21" s="241">
        <f t="shared" si="0"/>
        <v>41236</v>
      </c>
    </row>
    <row r="22" spans="1:10" s="125" customFormat="1" ht="18" customHeight="1">
      <c r="A22" s="505"/>
      <c r="B22" s="508"/>
      <c r="C22" s="514"/>
      <c r="D22" s="224" t="s">
        <v>139</v>
      </c>
      <c r="E22" s="225" t="s">
        <v>164</v>
      </c>
      <c r="F22" s="225">
        <f t="shared" si="0"/>
        <v>41233</v>
      </c>
      <c r="G22" s="225">
        <f t="shared" si="0"/>
        <v>41234</v>
      </c>
      <c r="H22" s="225">
        <f t="shared" si="0"/>
        <v>41234</v>
      </c>
      <c r="I22" s="225">
        <f t="shared" si="0"/>
        <v>41235</v>
      </c>
      <c r="J22" s="226">
        <f t="shared" si="0"/>
        <v>41237</v>
      </c>
    </row>
    <row r="23" spans="1:10" s="125" customFormat="1" ht="18" customHeight="1">
      <c r="A23" s="509" t="s">
        <v>148</v>
      </c>
      <c r="B23" s="496">
        <f>B20+7</f>
        <v>41235</v>
      </c>
      <c r="C23" s="499">
        <f>B23+3</f>
        <v>41238</v>
      </c>
      <c r="D23" s="215" t="str">
        <f>D20</f>
        <v>CAI MEP 06 </v>
      </c>
      <c r="E23" s="216" t="s">
        <v>171</v>
      </c>
      <c r="F23" s="216">
        <f>F20+7</f>
        <v>41238</v>
      </c>
      <c r="G23" s="216">
        <f t="shared" si="0"/>
        <v>41239</v>
      </c>
      <c r="H23" s="216">
        <f t="shared" si="0"/>
        <v>41239</v>
      </c>
      <c r="I23" s="216">
        <f t="shared" si="0"/>
        <v>41240</v>
      </c>
      <c r="J23" s="217">
        <f t="shared" si="0"/>
        <v>41242</v>
      </c>
    </row>
    <row r="24" spans="1:10" s="125" customFormat="1" ht="18" customHeight="1">
      <c r="A24" s="510"/>
      <c r="B24" s="497"/>
      <c r="C24" s="500"/>
      <c r="D24" s="239" t="str">
        <f>D21</f>
        <v>CAI MEP 16</v>
      </c>
      <c r="E24" s="240" t="s">
        <v>154</v>
      </c>
      <c r="F24" s="240">
        <f t="shared" si="0"/>
        <v>41239</v>
      </c>
      <c r="G24" s="240">
        <f t="shared" si="0"/>
        <v>41240</v>
      </c>
      <c r="H24" s="240">
        <f t="shared" si="0"/>
        <v>41240</v>
      </c>
      <c r="I24" s="240">
        <f t="shared" si="0"/>
        <v>41241</v>
      </c>
      <c r="J24" s="241">
        <f t="shared" si="0"/>
        <v>41243</v>
      </c>
    </row>
    <row r="25" spans="1:10" s="127" customFormat="1" ht="18" customHeight="1" thickBot="1">
      <c r="A25" s="511"/>
      <c r="B25" s="498"/>
      <c r="C25" s="501"/>
      <c r="D25" s="227" t="s">
        <v>139</v>
      </c>
      <c r="E25" s="228" t="s">
        <v>165</v>
      </c>
      <c r="F25" s="228">
        <f t="shared" si="0"/>
        <v>41240</v>
      </c>
      <c r="G25" s="228">
        <f t="shared" si="0"/>
        <v>41241</v>
      </c>
      <c r="H25" s="228">
        <f t="shared" si="0"/>
        <v>41241</v>
      </c>
      <c r="I25" s="228">
        <f t="shared" si="0"/>
        <v>41242</v>
      </c>
      <c r="J25" s="229">
        <f t="shared" si="0"/>
        <v>41244</v>
      </c>
    </row>
    <row r="26" spans="1:10" s="127" customFormat="1" ht="21.75" customHeight="1">
      <c r="A26" s="147"/>
      <c r="B26" s="147"/>
      <c r="C26" s="202"/>
      <c r="D26" s="208"/>
      <c r="E26" s="208"/>
      <c r="F26" s="147"/>
      <c r="G26" s="147"/>
      <c r="H26" s="147"/>
      <c r="I26" s="147"/>
      <c r="J26" s="147"/>
    </row>
    <row r="27" spans="1:11" s="127" customFormat="1" ht="15.75" customHeight="1">
      <c r="A27" s="203" t="s">
        <v>145</v>
      </c>
      <c r="B27" s="128"/>
      <c r="C27" s="128"/>
      <c r="D27" s="204"/>
      <c r="E27" s="148"/>
      <c r="F27" s="148"/>
      <c r="G27" s="148"/>
      <c r="H27" s="148"/>
      <c r="I27" s="148"/>
      <c r="J27" s="148"/>
      <c r="K27" s="148"/>
    </row>
    <row r="28" spans="1:4" s="127" customFormat="1" ht="15" customHeight="1">
      <c r="A28" s="203"/>
      <c r="B28" s="128"/>
      <c r="C28" s="128"/>
      <c r="D28" s="128"/>
    </row>
    <row r="29" spans="1:4" s="127" customFormat="1" ht="15.75" customHeight="1" thickBot="1">
      <c r="A29" s="87"/>
      <c r="B29" s="87"/>
      <c r="C29" s="88"/>
      <c r="D29" s="87"/>
    </row>
    <row r="30" spans="1:11" s="127" customFormat="1" ht="15.75" customHeight="1" thickBot="1">
      <c r="A30" s="346" t="s">
        <v>0</v>
      </c>
      <c r="B30" s="421" t="s">
        <v>140</v>
      </c>
      <c r="C30" s="346" t="s">
        <v>2</v>
      </c>
      <c r="D30" s="423"/>
      <c r="E30" s="154" t="s">
        <v>12</v>
      </c>
      <c r="F30" s="156" t="s">
        <v>13</v>
      </c>
      <c r="G30" s="348" t="s">
        <v>0</v>
      </c>
      <c r="H30" s="348" t="s">
        <v>1</v>
      </c>
      <c r="I30" s="424" t="s">
        <v>135</v>
      </c>
      <c r="J30" s="425"/>
      <c r="K30" s="211" t="s">
        <v>136</v>
      </c>
    </row>
    <row r="31" spans="1:11" s="126" customFormat="1" ht="18" customHeight="1" thickBot="1">
      <c r="A31" s="347"/>
      <c r="B31" s="422"/>
      <c r="C31" s="158" t="s">
        <v>3</v>
      </c>
      <c r="D31" s="151" t="s">
        <v>4</v>
      </c>
      <c r="E31" s="155" t="s">
        <v>5</v>
      </c>
      <c r="F31" s="157" t="s">
        <v>5</v>
      </c>
      <c r="G31" s="349"/>
      <c r="H31" s="349"/>
      <c r="I31" s="200" t="s">
        <v>80</v>
      </c>
      <c r="J31" s="201" t="s">
        <v>4</v>
      </c>
      <c r="K31" s="210" t="s">
        <v>80</v>
      </c>
    </row>
    <row r="32" spans="1:11" s="126" customFormat="1" ht="18" customHeight="1">
      <c r="A32" s="221" t="s">
        <v>139</v>
      </c>
      <c r="B32" s="230" t="s">
        <v>166</v>
      </c>
      <c r="C32" s="221">
        <f>J13</f>
        <v>41216</v>
      </c>
      <c r="D32" s="223">
        <f>C32+1</f>
        <v>41217</v>
      </c>
      <c r="E32" s="231">
        <f>D32+2</f>
        <v>41219</v>
      </c>
      <c r="F32" s="223">
        <f>E32+1</f>
        <v>41220</v>
      </c>
      <c r="G32" s="236" t="s">
        <v>78</v>
      </c>
      <c r="H32" s="237" t="s">
        <v>156</v>
      </c>
      <c r="I32" s="238">
        <v>41219</v>
      </c>
      <c r="J32" s="238">
        <f>I32+1</f>
        <v>41220</v>
      </c>
      <c r="K32" s="220">
        <f>J32+3</f>
        <v>41223</v>
      </c>
    </row>
    <row r="33" spans="1:11" s="126" customFormat="1" ht="18" customHeight="1">
      <c r="A33" s="242" t="s">
        <v>112</v>
      </c>
      <c r="B33" s="243" t="s">
        <v>174</v>
      </c>
      <c r="C33" s="242">
        <f>J14+1</f>
        <v>41222</v>
      </c>
      <c r="D33" s="244">
        <f>C33+1</f>
        <v>41223</v>
      </c>
      <c r="E33" s="245">
        <f>D33+2</f>
        <v>41225</v>
      </c>
      <c r="F33" s="244">
        <f>E33+1</f>
        <v>41226</v>
      </c>
      <c r="G33" s="404" t="s">
        <v>134</v>
      </c>
      <c r="H33" s="407" t="s">
        <v>157</v>
      </c>
      <c r="I33" s="407">
        <f>I32+7</f>
        <v>41226</v>
      </c>
      <c r="J33" s="407">
        <f>I33+1</f>
        <v>41227</v>
      </c>
      <c r="K33" s="410">
        <f>J33+3</f>
        <v>41230</v>
      </c>
    </row>
    <row r="34" spans="1:11" s="125" customFormat="1" ht="18" customHeight="1">
      <c r="A34" s="239" t="s">
        <v>170</v>
      </c>
      <c r="B34" s="251" t="s">
        <v>178</v>
      </c>
      <c r="C34" s="239">
        <f>J15</f>
        <v>41222</v>
      </c>
      <c r="D34" s="241">
        <f>C34+1</f>
        <v>41223</v>
      </c>
      <c r="E34" s="252">
        <f aca="true" t="shared" si="1" ref="E34:E44">D34+2</f>
        <v>41225</v>
      </c>
      <c r="F34" s="241">
        <f aca="true" t="shared" si="2" ref="F34:F44">E34+1</f>
        <v>41226</v>
      </c>
      <c r="G34" s="405"/>
      <c r="H34" s="408"/>
      <c r="I34" s="408"/>
      <c r="J34" s="408"/>
      <c r="K34" s="411"/>
    </row>
    <row r="35" spans="1:11" s="125" customFormat="1" ht="18" customHeight="1">
      <c r="A35" s="224" t="s">
        <v>139</v>
      </c>
      <c r="B35" s="232" t="s">
        <v>185</v>
      </c>
      <c r="C35" s="224">
        <f>J16</f>
        <v>41223</v>
      </c>
      <c r="D35" s="226">
        <f aca="true" t="shared" si="3" ref="D35:D44">C35+1</f>
        <v>41224</v>
      </c>
      <c r="E35" s="233">
        <f t="shared" si="1"/>
        <v>41226</v>
      </c>
      <c r="F35" s="226">
        <f t="shared" si="2"/>
        <v>41227</v>
      </c>
      <c r="G35" s="406"/>
      <c r="H35" s="409"/>
      <c r="I35" s="409"/>
      <c r="J35" s="409"/>
      <c r="K35" s="412"/>
    </row>
    <row r="36" spans="1:11" s="125" customFormat="1" ht="18" customHeight="1">
      <c r="A36" s="246" t="str">
        <f>A33</f>
        <v>CAI MEP 06 </v>
      </c>
      <c r="B36" s="247" t="s">
        <v>175</v>
      </c>
      <c r="C36" s="246">
        <f>J17+1</f>
        <v>41229</v>
      </c>
      <c r="D36" s="248">
        <f t="shared" si="3"/>
        <v>41230</v>
      </c>
      <c r="E36" s="249">
        <f t="shared" si="1"/>
        <v>41232</v>
      </c>
      <c r="F36" s="248">
        <f t="shared" si="2"/>
        <v>41233</v>
      </c>
      <c r="G36" s="413" t="s">
        <v>78</v>
      </c>
      <c r="H36" s="415" t="s">
        <v>158</v>
      </c>
      <c r="I36" s="417">
        <f>I33+7</f>
        <v>41233</v>
      </c>
      <c r="J36" s="417">
        <f>I36+1</f>
        <v>41234</v>
      </c>
      <c r="K36" s="419">
        <f>J36+3</f>
        <v>41237</v>
      </c>
    </row>
    <row r="37" spans="1:11" s="115" customFormat="1" ht="18" customHeight="1">
      <c r="A37" s="239" t="str">
        <f>A34</f>
        <v>CAI MEP 16</v>
      </c>
      <c r="B37" s="251" t="s">
        <v>179</v>
      </c>
      <c r="C37" s="239">
        <f aca="true" t="shared" si="4" ref="C37:C44">J18</f>
        <v>41229</v>
      </c>
      <c r="D37" s="241">
        <f t="shared" si="3"/>
        <v>41230</v>
      </c>
      <c r="E37" s="252">
        <f t="shared" si="1"/>
        <v>41232</v>
      </c>
      <c r="F37" s="241">
        <f t="shared" si="2"/>
        <v>41233</v>
      </c>
      <c r="G37" s="413"/>
      <c r="H37" s="415"/>
      <c r="I37" s="417"/>
      <c r="J37" s="417"/>
      <c r="K37" s="419"/>
    </row>
    <row r="38" spans="1:11" s="115" customFormat="1" ht="18" customHeight="1">
      <c r="A38" s="224" t="s">
        <v>139</v>
      </c>
      <c r="B38" s="232" t="s">
        <v>183</v>
      </c>
      <c r="C38" s="224">
        <f t="shared" si="4"/>
        <v>41230</v>
      </c>
      <c r="D38" s="226">
        <f t="shared" si="3"/>
        <v>41231</v>
      </c>
      <c r="E38" s="233">
        <f t="shared" si="1"/>
        <v>41233</v>
      </c>
      <c r="F38" s="226">
        <f t="shared" si="2"/>
        <v>41234</v>
      </c>
      <c r="G38" s="414"/>
      <c r="H38" s="416"/>
      <c r="I38" s="418"/>
      <c r="J38" s="418"/>
      <c r="K38" s="420"/>
    </row>
    <row r="39" spans="1:11" s="115" customFormat="1" ht="18" customHeight="1">
      <c r="A39" s="242" t="str">
        <f>A36</f>
        <v>CAI MEP 06 </v>
      </c>
      <c r="B39" s="243" t="s">
        <v>176</v>
      </c>
      <c r="C39" s="242">
        <f>J20+1</f>
        <v>41236</v>
      </c>
      <c r="D39" s="244">
        <f t="shared" si="3"/>
        <v>41237</v>
      </c>
      <c r="E39" s="245">
        <f t="shared" si="1"/>
        <v>41239</v>
      </c>
      <c r="F39" s="244">
        <f t="shared" si="2"/>
        <v>41240</v>
      </c>
      <c r="G39" s="383" t="s">
        <v>134</v>
      </c>
      <c r="H39" s="386" t="s">
        <v>159</v>
      </c>
      <c r="I39" s="389">
        <f>I36+7</f>
        <v>41240</v>
      </c>
      <c r="J39" s="389">
        <f>I39+1</f>
        <v>41241</v>
      </c>
      <c r="K39" s="392">
        <f>J39+3</f>
        <v>41244</v>
      </c>
    </row>
    <row r="40" spans="1:11" s="115" customFormat="1" ht="18" customHeight="1">
      <c r="A40" s="239" t="str">
        <f>A37</f>
        <v>CAI MEP 16</v>
      </c>
      <c r="B40" s="251" t="s">
        <v>180</v>
      </c>
      <c r="C40" s="239">
        <f t="shared" si="4"/>
        <v>41236</v>
      </c>
      <c r="D40" s="241">
        <f t="shared" si="3"/>
        <v>41237</v>
      </c>
      <c r="E40" s="252">
        <f t="shared" si="1"/>
        <v>41239</v>
      </c>
      <c r="F40" s="241">
        <f t="shared" si="2"/>
        <v>41240</v>
      </c>
      <c r="G40" s="384"/>
      <c r="H40" s="387"/>
      <c r="I40" s="390"/>
      <c r="J40" s="390"/>
      <c r="K40" s="393"/>
    </row>
    <row r="41" spans="1:11" s="115" customFormat="1" ht="18" customHeight="1">
      <c r="A41" s="224" t="s">
        <v>139</v>
      </c>
      <c r="B41" s="232" t="s">
        <v>184</v>
      </c>
      <c r="C41" s="224">
        <f t="shared" si="4"/>
        <v>41237</v>
      </c>
      <c r="D41" s="226">
        <f t="shared" si="3"/>
        <v>41238</v>
      </c>
      <c r="E41" s="233">
        <f t="shared" si="1"/>
        <v>41240</v>
      </c>
      <c r="F41" s="226">
        <f t="shared" si="2"/>
        <v>41241</v>
      </c>
      <c r="G41" s="385"/>
      <c r="H41" s="388"/>
      <c r="I41" s="391"/>
      <c r="J41" s="391"/>
      <c r="K41" s="394"/>
    </row>
    <row r="42" spans="1:11" s="115" customFormat="1" ht="18" customHeight="1">
      <c r="A42" s="242" t="str">
        <f>A39</f>
        <v>CAI MEP 06 </v>
      </c>
      <c r="B42" s="243" t="s">
        <v>177</v>
      </c>
      <c r="C42" s="242">
        <f>J23+1</f>
        <v>41243</v>
      </c>
      <c r="D42" s="244">
        <f t="shared" si="3"/>
        <v>41244</v>
      </c>
      <c r="E42" s="245">
        <f t="shared" si="1"/>
        <v>41246</v>
      </c>
      <c r="F42" s="250">
        <f t="shared" si="2"/>
        <v>41247</v>
      </c>
      <c r="G42" s="395" t="s">
        <v>78</v>
      </c>
      <c r="H42" s="398" t="s">
        <v>160</v>
      </c>
      <c r="I42" s="401">
        <f>I36+14</f>
        <v>41247</v>
      </c>
      <c r="J42" s="401">
        <f>J36+14</f>
        <v>41248</v>
      </c>
      <c r="K42" s="401">
        <f>K36+14</f>
        <v>41251</v>
      </c>
    </row>
    <row r="43" spans="1:11" s="115" customFormat="1" ht="15" customHeight="1">
      <c r="A43" s="239" t="str">
        <f>A40</f>
        <v>CAI MEP 16</v>
      </c>
      <c r="B43" s="251" t="s">
        <v>181</v>
      </c>
      <c r="C43" s="239">
        <f t="shared" si="4"/>
        <v>41243</v>
      </c>
      <c r="D43" s="241">
        <f t="shared" si="3"/>
        <v>41244</v>
      </c>
      <c r="E43" s="252">
        <f t="shared" si="1"/>
        <v>41246</v>
      </c>
      <c r="F43" s="240">
        <f t="shared" si="2"/>
        <v>41247</v>
      </c>
      <c r="G43" s="396"/>
      <c r="H43" s="399"/>
      <c r="I43" s="402"/>
      <c r="J43" s="402"/>
      <c r="K43" s="402"/>
    </row>
    <row r="44" spans="1:11" s="115" customFormat="1" ht="18" customHeight="1" thickBot="1">
      <c r="A44" s="227" t="s">
        <v>139</v>
      </c>
      <c r="B44" s="234" t="s">
        <v>182</v>
      </c>
      <c r="C44" s="227">
        <f t="shared" si="4"/>
        <v>41244</v>
      </c>
      <c r="D44" s="229">
        <f t="shared" si="3"/>
        <v>41245</v>
      </c>
      <c r="E44" s="235">
        <f t="shared" si="1"/>
        <v>41247</v>
      </c>
      <c r="F44" s="229">
        <f t="shared" si="2"/>
        <v>41248</v>
      </c>
      <c r="G44" s="397"/>
      <c r="H44" s="400"/>
      <c r="I44" s="403"/>
      <c r="J44" s="403"/>
      <c r="K44" s="403"/>
    </row>
    <row r="45" spans="1:11" s="115" customFormat="1" ht="18" customHeight="1">
      <c r="A45" s="148"/>
      <c r="B45" s="148"/>
      <c r="C45" s="148"/>
      <c r="D45" s="148"/>
      <c r="E45" s="148"/>
      <c r="F45" s="148"/>
      <c r="G45" s="209"/>
      <c r="H45" s="149"/>
      <c r="I45" s="148"/>
      <c r="J45" s="148"/>
      <c r="K45" s="148"/>
    </row>
    <row r="46" spans="1:7" s="115" customFormat="1" ht="16.5" customHeight="1">
      <c r="A46" s="91" t="s">
        <v>57</v>
      </c>
      <c r="B46" s="122"/>
      <c r="C46" s="121"/>
      <c r="D46" s="120"/>
      <c r="E46" s="120"/>
      <c r="F46" s="120"/>
      <c r="G46" s="102" t="s">
        <v>55</v>
      </c>
    </row>
    <row r="47" spans="1:10" s="115" customFormat="1" ht="15.75" customHeight="1">
      <c r="A47" s="123" t="s">
        <v>61</v>
      </c>
      <c r="B47" s="122"/>
      <c r="C47" s="121"/>
      <c r="D47" s="120"/>
      <c r="G47" s="111" t="s">
        <v>9</v>
      </c>
      <c r="H47" s="198"/>
      <c r="I47" s="198"/>
      <c r="J47" s="198"/>
    </row>
    <row r="48" spans="1:11" s="115" customFormat="1" ht="17.25" customHeight="1">
      <c r="A48" s="115" t="s">
        <v>60</v>
      </c>
      <c r="B48" s="122"/>
      <c r="C48" s="121"/>
      <c r="D48" s="120"/>
      <c r="G48" s="93" t="s">
        <v>15</v>
      </c>
      <c r="H48" s="199"/>
      <c r="I48" s="198"/>
      <c r="J48" s="198"/>
      <c r="K48" s="87"/>
    </row>
    <row r="49" spans="1:34" ht="20.25" customHeight="1">
      <c r="A49" s="207" t="s">
        <v>8</v>
      </c>
      <c r="B49" s="122"/>
      <c r="C49" s="121"/>
      <c r="D49" s="120"/>
      <c r="E49" s="115"/>
      <c r="F49" s="94"/>
      <c r="G49" s="108" t="s">
        <v>104</v>
      </c>
      <c r="H49" s="198"/>
      <c r="I49" s="198"/>
      <c r="J49" s="198"/>
      <c r="L49" s="148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12" ht="14.25" customHeight="1">
      <c r="A50" s="102" t="s">
        <v>66</v>
      </c>
      <c r="B50" s="115"/>
      <c r="C50" s="119"/>
      <c r="D50" s="115"/>
      <c r="F50" s="94"/>
      <c r="G50" s="107" t="s">
        <v>105</v>
      </c>
      <c r="H50" s="94"/>
      <c r="I50" s="146"/>
      <c r="J50" s="147"/>
      <c r="K50" s="148"/>
      <c r="L50" s="148"/>
    </row>
    <row r="51" spans="1:13" ht="14.25" customHeight="1">
      <c r="A51" s="99" t="s">
        <v>67</v>
      </c>
      <c r="B51" s="118"/>
      <c r="D51" s="116"/>
      <c r="F51" s="94"/>
      <c r="G51" s="105" t="s">
        <v>56</v>
      </c>
      <c r="H51" s="94"/>
      <c r="I51" s="149"/>
      <c r="J51" s="147"/>
      <c r="K51" s="148"/>
      <c r="L51" s="94"/>
      <c r="M51" s="94"/>
    </row>
    <row r="52" spans="1:13" ht="14.25" customHeight="1">
      <c r="A52" s="110" t="s">
        <v>138</v>
      </c>
      <c r="B52" s="114"/>
      <c r="C52" s="113"/>
      <c r="D52" s="112"/>
      <c r="F52" s="94"/>
      <c r="G52" s="91" t="s">
        <v>106</v>
      </c>
      <c r="H52" s="94"/>
      <c r="I52" s="94"/>
      <c r="J52" s="100"/>
      <c r="K52" s="94"/>
      <c r="L52" s="94"/>
      <c r="M52" s="94"/>
    </row>
    <row r="53" spans="1:13" ht="14.25" customHeight="1">
      <c r="A53" s="110" t="s">
        <v>137</v>
      </c>
      <c r="D53" s="109"/>
      <c r="F53" s="94"/>
      <c r="H53" s="94"/>
      <c r="I53" s="94"/>
      <c r="J53" s="100"/>
      <c r="K53" s="94"/>
      <c r="L53" s="94"/>
      <c r="M53" s="94"/>
    </row>
    <row r="54" spans="4:13" ht="14.25" customHeight="1">
      <c r="D54" s="109"/>
      <c r="F54" s="94"/>
      <c r="G54" s="102" t="s">
        <v>96</v>
      </c>
      <c r="H54" s="94"/>
      <c r="I54" s="94"/>
      <c r="J54" s="100"/>
      <c r="K54" s="94"/>
      <c r="L54" s="94"/>
      <c r="M54" s="94"/>
    </row>
    <row r="55" spans="1:13" ht="14.25" customHeight="1">
      <c r="A55" s="106" t="s">
        <v>70</v>
      </c>
      <c r="B55" s="93"/>
      <c r="D55" s="106"/>
      <c r="F55" s="94"/>
      <c r="G55" s="98" t="s">
        <v>88</v>
      </c>
      <c r="H55" s="94"/>
      <c r="I55" s="94"/>
      <c r="J55" s="100"/>
      <c r="K55" s="94"/>
      <c r="L55" s="94"/>
      <c r="M55" s="94"/>
    </row>
    <row r="56" spans="1:13" ht="14.25" customHeight="1">
      <c r="A56" s="91" t="s">
        <v>71</v>
      </c>
      <c r="B56" s="93"/>
      <c r="D56" s="106"/>
      <c r="G56" s="90" t="s">
        <v>89</v>
      </c>
      <c r="H56" s="94"/>
      <c r="I56" s="94"/>
      <c r="J56" s="100"/>
      <c r="K56" s="94"/>
      <c r="L56" s="94"/>
      <c r="M56" s="94"/>
    </row>
    <row r="57" spans="1:13" ht="14.25" customHeight="1">
      <c r="A57" s="91" t="s">
        <v>73</v>
      </c>
      <c r="D57" s="104"/>
      <c r="G57" s="90" t="s">
        <v>90</v>
      </c>
      <c r="I57" s="94"/>
      <c r="J57" s="97"/>
      <c r="K57" s="94"/>
      <c r="L57" s="94"/>
      <c r="M57" s="94"/>
    </row>
    <row r="58" spans="1:13" ht="15" customHeight="1">
      <c r="A58" s="91" t="s">
        <v>141</v>
      </c>
      <c r="D58" s="104"/>
      <c r="G58" s="90" t="s">
        <v>91</v>
      </c>
      <c r="H58" s="94"/>
      <c r="I58" s="94"/>
      <c r="J58" s="94"/>
      <c r="K58" s="94"/>
      <c r="L58" s="94"/>
      <c r="M58" s="94"/>
    </row>
    <row r="59" spans="2:13" ht="15.75" customHeight="1">
      <c r="B59" s="93"/>
      <c r="C59" s="96"/>
      <c r="D59" s="95"/>
      <c r="F59" s="89"/>
      <c r="G59" s="90" t="s">
        <v>92</v>
      </c>
      <c r="H59" s="94"/>
      <c r="I59" s="94"/>
      <c r="J59" s="94"/>
      <c r="K59" s="94"/>
      <c r="L59" s="94"/>
      <c r="M59" s="94"/>
    </row>
    <row r="60" spans="1:13" ht="15.75" customHeight="1">
      <c r="A60" s="103" t="s">
        <v>74</v>
      </c>
      <c r="B60" s="93"/>
      <c r="C60" s="96"/>
      <c r="D60" s="99"/>
      <c r="F60" s="89"/>
      <c r="G60" s="90" t="s">
        <v>93</v>
      </c>
      <c r="L60" s="94"/>
      <c r="M60" s="94"/>
    </row>
    <row r="61" spans="1:7" ht="14.25">
      <c r="A61" s="91" t="s">
        <v>142</v>
      </c>
      <c r="B61" s="93"/>
      <c r="C61" s="96"/>
      <c r="D61" s="95"/>
      <c r="F61" s="89"/>
      <c r="G61" s="86" t="s">
        <v>94</v>
      </c>
    </row>
    <row r="62" spans="1:7" ht="15.75" customHeight="1">
      <c r="A62" s="91" t="s">
        <v>146</v>
      </c>
      <c r="C62" s="92"/>
      <c r="F62" s="89"/>
      <c r="G62" s="86" t="s">
        <v>95</v>
      </c>
    </row>
    <row r="63" spans="1:6" ht="12.75">
      <c r="A63" s="91" t="s">
        <v>143</v>
      </c>
      <c r="F63" s="89"/>
    </row>
    <row r="64" spans="2:6" ht="12.75">
      <c r="B64" s="93"/>
      <c r="C64" s="92"/>
      <c r="D64" s="91"/>
      <c r="F64" s="89"/>
    </row>
    <row r="65" ht="12.75">
      <c r="F65" s="89"/>
    </row>
    <row r="70" ht="15" customHeight="1"/>
    <row r="71" ht="15" customHeight="1"/>
    <row r="72" ht="15" customHeight="1"/>
    <row r="73" ht="15" customHeight="1"/>
    <row r="74" ht="21.75" customHeight="1"/>
    <row r="75" ht="21.75" customHeight="1"/>
  </sheetData>
  <sheetProtection/>
  <mergeCells count="47">
    <mergeCell ref="C11:C12"/>
    <mergeCell ref="J42:J44"/>
    <mergeCell ref="K42:K44"/>
    <mergeCell ref="D11:D12"/>
    <mergeCell ref="E11:E12"/>
    <mergeCell ref="F11:G11"/>
    <mergeCell ref="K36:K38"/>
    <mergeCell ref="H11:I11"/>
    <mergeCell ref="G42:G44"/>
    <mergeCell ref="C30:D30"/>
    <mergeCell ref="H30:H31"/>
    <mergeCell ref="I30:J30"/>
    <mergeCell ref="G36:G38"/>
    <mergeCell ref="H36:H38"/>
    <mergeCell ref="I36:I38"/>
    <mergeCell ref="J36:J38"/>
    <mergeCell ref="G33:G35"/>
    <mergeCell ref="H42:H44"/>
    <mergeCell ref="I42:I44"/>
    <mergeCell ref="A8:G8"/>
    <mergeCell ref="A9:G9"/>
    <mergeCell ref="A11:A12"/>
    <mergeCell ref="C20:C22"/>
    <mergeCell ref="A17:A19"/>
    <mergeCell ref="B17:B19"/>
    <mergeCell ref="C17:C19"/>
    <mergeCell ref="B14:B16"/>
    <mergeCell ref="C14:C16"/>
    <mergeCell ref="B11:B12"/>
    <mergeCell ref="A14:A16"/>
    <mergeCell ref="J33:J35"/>
    <mergeCell ref="K33:K35"/>
    <mergeCell ref="A20:A22"/>
    <mergeCell ref="B20:B22"/>
    <mergeCell ref="A30:A31"/>
    <mergeCell ref="G30:G31"/>
    <mergeCell ref="A23:A25"/>
    <mergeCell ref="G39:G41"/>
    <mergeCell ref="H39:H41"/>
    <mergeCell ref="I39:I41"/>
    <mergeCell ref="J39:J41"/>
    <mergeCell ref="K39:K41"/>
    <mergeCell ref="B23:B25"/>
    <mergeCell ref="C23:C25"/>
    <mergeCell ref="B30:B31"/>
    <mergeCell ref="H33:H35"/>
    <mergeCell ref="I33:I35"/>
  </mergeCells>
  <hyperlinks>
    <hyperlink ref="G61" r:id="rId1" display="mailto:lehuy@biendonglogistics.com.vn"/>
    <hyperlink ref="G62" r:id="rId2" display="http://www.biendonglogistics.com.vn/"/>
  </hyperlinks>
  <printOptions/>
  <pageMargins left="0.25" right="0" top="0" bottom="0" header="0.3" footer="0.3"/>
  <pageSetup horizontalDpi="600" verticalDpi="600" orientation="landscape" paperSize="9" scale="7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8.00390625" style="253" customWidth="1"/>
    <col min="2" max="2" width="13.57421875" style="253" customWidth="1"/>
    <col min="3" max="3" width="13.421875" style="254" customWidth="1"/>
    <col min="4" max="4" width="20.8515625" style="253" customWidth="1"/>
    <col min="5" max="5" width="19.7109375" style="253" customWidth="1"/>
    <col min="6" max="6" width="19.140625" style="253" customWidth="1"/>
    <col min="7" max="7" width="19.7109375" style="253" customWidth="1"/>
    <col min="8" max="8" width="25.421875" style="253" customWidth="1"/>
    <col min="9" max="16384" width="9.140625" style="253" customWidth="1"/>
  </cols>
  <sheetData>
    <row r="1" ht="6" customHeight="1"/>
    <row r="2" spans="3:7" ht="21.75" customHeight="1">
      <c r="C2" s="255"/>
      <c r="D2" s="256"/>
      <c r="E2" s="256"/>
      <c r="G2" s="257"/>
    </row>
    <row r="3" spans="2:7" ht="14.25">
      <c r="B3" s="258" t="s">
        <v>186</v>
      </c>
      <c r="C3" s="259"/>
      <c r="G3" s="257"/>
    </row>
    <row r="4" spans="2:7" ht="14.25">
      <c r="B4" s="257" t="s">
        <v>187</v>
      </c>
      <c r="C4" s="259"/>
      <c r="G4" s="257"/>
    </row>
    <row r="5" spans="2:7" ht="15" customHeight="1">
      <c r="B5" s="257" t="s">
        <v>188</v>
      </c>
      <c r="C5" s="260"/>
      <c r="G5" s="257"/>
    </row>
    <row r="6" spans="2:3" ht="14.25">
      <c r="B6" s="257" t="s">
        <v>189</v>
      </c>
      <c r="C6" s="259"/>
    </row>
    <row r="7" spans="2:5" ht="15" customHeight="1">
      <c r="B7" s="257" t="s">
        <v>190</v>
      </c>
      <c r="C7" s="261"/>
      <c r="E7" s="262"/>
    </row>
    <row r="8" spans="2:5" ht="15.75">
      <c r="B8" s="257"/>
      <c r="C8" s="261"/>
      <c r="E8" s="262"/>
    </row>
    <row r="9" spans="1:7" ht="18" customHeight="1">
      <c r="A9" s="528"/>
      <c r="B9" s="528"/>
      <c r="C9" s="528"/>
      <c r="D9" s="528"/>
      <c r="E9" s="528"/>
      <c r="F9" s="528"/>
      <c r="G9" s="528"/>
    </row>
    <row r="10" spans="1:7" ht="27.75" customHeight="1">
      <c r="A10" s="529" t="s">
        <v>191</v>
      </c>
      <c r="B10" s="529"/>
      <c r="C10" s="529"/>
      <c r="D10" s="529"/>
      <c r="E10" s="529"/>
      <c r="F10" s="529"/>
      <c r="G10" s="529"/>
    </row>
    <row r="11" spans="1:7" s="263" customFormat="1" ht="18" customHeight="1">
      <c r="A11" s="530" t="s">
        <v>133</v>
      </c>
      <c r="B11" s="530" t="s">
        <v>192</v>
      </c>
      <c r="C11" s="530" t="s">
        <v>193</v>
      </c>
      <c r="D11" s="530" t="s">
        <v>0</v>
      </c>
      <c r="E11" s="530" t="s">
        <v>1</v>
      </c>
      <c r="F11" s="530" t="s">
        <v>193</v>
      </c>
      <c r="G11" s="530" t="s">
        <v>194</v>
      </c>
    </row>
    <row r="12" spans="1:7" s="263" customFormat="1" ht="18" customHeight="1">
      <c r="A12" s="531"/>
      <c r="B12" s="530"/>
      <c r="C12" s="530"/>
      <c r="D12" s="530"/>
      <c r="E12" s="530"/>
      <c r="F12" s="530"/>
      <c r="G12" s="530"/>
    </row>
    <row r="13" spans="1:7" s="266" customFormat="1" ht="18" customHeight="1">
      <c r="A13" s="524" t="s">
        <v>195</v>
      </c>
      <c r="B13" s="527" t="s">
        <v>196</v>
      </c>
      <c r="C13" s="527" t="s">
        <v>197</v>
      </c>
      <c r="D13" s="264" t="s">
        <v>139</v>
      </c>
      <c r="E13" s="264" t="s">
        <v>162</v>
      </c>
      <c r="F13" s="265" t="s">
        <v>198</v>
      </c>
      <c r="G13" s="265" t="s">
        <v>199</v>
      </c>
    </row>
    <row r="14" spans="1:7" s="266" customFormat="1" ht="18" customHeight="1">
      <c r="A14" s="525"/>
      <c r="B14" s="525"/>
      <c r="C14" s="525"/>
      <c r="D14" s="267" t="s">
        <v>112</v>
      </c>
      <c r="E14" s="268" t="s">
        <v>200</v>
      </c>
      <c r="F14" s="269" t="s">
        <v>201</v>
      </c>
      <c r="G14" s="269" t="s">
        <v>198</v>
      </c>
    </row>
    <row r="15" spans="1:7" s="266" customFormat="1" ht="18" customHeight="1">
      <c r="A15" s="526"/>
      <c r="B15" s="526"/>
      <c r="C15" s="526"/>
      <c r="D15" s="267" t="s">
        <v>113</v>
      </c>
      <c r="E15" s="267" t="s">
        <v>202</v>
      </c>
      <c r="F15" s="269" t="s">
        <v>201</v>
      </c>
      <c r="G15" s="269" t="s">
        <v>198</v>
      </c>
    </row>
    <row r="16" spans="1:7" s="266" customFormat="1" ht="4.5" customHeight="1">
      <c r="A16" s="270"/>
      <c r="B16" s="270"/>
      <c r="C16" s="270"/>
      <c r="D16" s="271"/>
      <c r="E16" s="271"/>
      <c r="F16" s="272"/>
      <c r="G16" s="272"/>
    </row>
    <row r="17" spans="1:7" s="266" customFormat="1" ht="18" customHeight="1">
      <c r="A17" s="524" t="s">
        <v>203</v>
      </c>
      <c r="B17" s="527" t="s">
        <v>204</v>
      </c>
      <c r="C17" s="527" t="s">
        <v>205</v>
      </c>
      <c r="D17" s="264" t="s">
        <v>139</v>
      </c>
      <c r="E17" s="264" t="s">
        <v>155</v>
      </c>
      <c r="F17" s="265" t="s">
        <v>206</v>
      </c>
      <c r="G17" s="265" t="s">
        <v>207</v>
      </c>
    </row>
    <row r="18" spans="1:7" s="273" customFormat="1" ht="18" customHeight="1">
      <c r="A18" s="525"/>
      <c r="B18" s="525"/>
      <c r="C18" s="525"/>
      <c r="D18" s="267" t="s">
        <v>112</v>
      </c>
      <c r="E18" s="268" t="s">
        <v>208</v>
      </c>
      <c r="F18" s="269" t="s">
        <v>209</v>
      </c>
      <c r="G18" s="269" t="s">
        <v>206</v>
      </c>
    </row>
    <row r="19" spans="1:7" s="273" customFormat="1" ht="18" customHeight="1">
      <c r="A19" s="526"/>
      <c r="B19" s="526"/>
      <c r="C19" s="526"/>
      <c r="D19" s="267" t="s">
        <v>113</v>
      </c>
      <c r="E19" s="267" t="s">
        <v>210</v>
      </c>
      <c r="F19" s="269" t="s">
        <v>209</v>
      </c>
      <c r="G19" s="269" t="s">
        <v>206</v>
      </c>
    </row>
    <row r="20" spans="1:7" s="273" customFormat="1" ht="4.5" customHeight="1">
      <c r="A20" s="270"/>
      <c r="B20" s="270"/>
      <c r="C20" s="270"/>
      <c r="D20" s="271"/>
      <c r="E20" s="271"/>
      <c r="F20" s="272"/>
      <c r="G20" s="272"/>
    </row>
    <row r="21" spans="1:7" s="273" customFormat="1" ht="18" customHeight="1">
      <c r="A21" s="524" t="s">
        <v>211</v>
      </c>
      <c r="B21" s="527" t="s">
        <v>212</v>
      </c>
      <c r="C21" s="527" t="s">
        <v>213</v>
      </c>
      <c r="D21" s="264" t="s">
        <v>139</v>
      </c>
      <c r="E21" s="264" t="s">
        <v>163</v>
      </c>
      <c r="F21" s="265" t="s">
        <v>214</v>
      </c>
      <c r="G21" s="265" t="s">
        <v>215</v>
      </c>
    </row>
    <row r="22" spans="1:7" s="273" customFormat="1" ht="18" customHeight="1">
      <c r="A22" s="525"/>
      <c r="B22" s="525"/>
      <c r="C22" s="525"/>
      <c r="D22" s="267" t="s">
        <v>112</v>
      </c>
      <c r="E22" s="268" t="s">
        <v>151</v>
      </c>
      <c r="F22" s="269" t="s">
        <v>216</v>
      </c>
      <c r="G22" s="269" t="s">
        <v>214</v>
      </c>
    </row>
    <row r="23" spans="1:7" s="273" customFormat="1" ht="18" customHeight="1">
      <c r="A23" s="526"/>
      <c r="B23" s="526"/>
      <c r="C23" s="526"/>
      <c r="D23" s="267" t="s">
        <v>113</v>
      </c>
      <c r="E23" s="267" t="s">
        <v>217</v>
      </c>
      <c r="F23" s="269" t="s">
        <v>216</v>
      </c>
      <c r="G23" s="269" t="s">
        <v>214</v>
      </c>
    </row>
    <row r="24" spans="1:7" s="273" customFormat="1" ht="4.5" customHeight="1">
      <c r="A24" s="270"/>
      <c r="B24" s="270"/>
      <c r="C24" s="270"/>
      <c r="D24" s="271"/>
      <c r="E24" s="271"/>
      <c r="F24" s="272"/>
      <c r="G24" s="272"/>
    </row>
    <row r="25" spans="1:7" s="273" customFormat="1" ht="18" customHeight="1">
      <c r="A25" s="524" t="s">
        <v>218</v>
      </c>
      <c r="B25" s="527" t="s">
        <v>219</v>
      </c>
      <c r="C25" s="527" t="s">
        <v>220</v>
      </c>
      <c r="D25" s="264" t="s">
        <v>139</v>
      </c>
      <c r="E25" s="264" t="s">
        <v>164</v>
      </c>
      <c r="F25" s="265" t="s">
        <v>221</v>
      </c>
      <c r="G25" s="265" t="s">
        <v>222</v>
      </c>
    </row>
    <row r="26" spans="1:7" s="273" customFormat="1" ht="18" customHeight="1">
      <c r="A26" s="525"/>
      <c r="B26" s="525"/>
      <c r="C26" s="525"/>
      <c r="D26" s="267" t="s">
        <v>112</v>
      </c>
      <c r="E26" s="268" t="s">
        <v>152</v>
      </c>
      <c r="F26" s="269" t="s">
        <v>223</v>
      </c>
      <c r="G26" s="269" t="s">
        <v>221</v>
      </c>
    </row>
    <row r="27" spans="1:7" s="273" customFormat="1" ht="18" customHeight="1">
      <c r="A27" s="526"/>
      <c r="B27" s="526"/>
      <c r="C27" s="526"/>
      <c r="D27" s="267" t="s">
        <v>113</v>
      </c>
      <c r="E27" s="267" t="s">
        <v>224</v>
      </c>
      <c r="F27" s="269" t="s">
        <v>223</v>
      </c>
      <c r="G27" s="269" t="s">
        <v>221</v>
      </c>
    </row>
    <row r="28" spans="1:7" s="273" customFormat="1" ht="18" customHeight="1">
      <c r="A28" s="274">
        <f ca="1">TODAY()</f>
        <v>42817</v>
      </c>
      <c r="B28" s="275"/>
      <c r="C28" s="275"/>
      <c r="D28" s="276"/>
      <c r="E28" s="276"/>
      <c r="F28" s="275"/>
      <c r="G28" s="275"/>
    </row>
    <row r="29" spans="1:7" s="263" customFormat="1" ht="18" customHeight="1">
      <c r="A29" s="277"/>
      <c r="B29" s="278"/>
      <c r="C29" s="279"/>
      <c r="D29" s="280"/>
      <c r="E29" s="280"/>
      <c r="F29" s="280"/>
      <c r="G29" s="280"/>
    </row>
    <row r="30" spans="1:8" ht="18" customHeight="1">
      <c r="A30" s="281" t="s">
        <v>225</v>
      </c>
      <c r="B30" s="282"/>
      <c r="C30" s="283"/>
      <c r="D30" s="282"/>
      <c r="E30" s="282"/>
      <c r="F30" s="282"/>
      <c r="G30" s="282"/>
      <c r="H30" s="282"/>
    </row>
    <row r="31" spans="1:8" ht="18" customHeight="1">
      <c r="A31" s="284" t="s">
        <v>226</v>
      </c>
      <c r="B31" s="282" t="s">
        <v>227</v>
      </c>
      <c r="C31" s="283"/>
      <c r="D31" s="282"/>
      <c r="E31" s="282"/>
      <c r="F31" s="282"/>
      <c r="G31" s="282"/>
      <c r="H31" s="282"/>
    </row>
    <row r="32" spans="1:8" ht="18" customHeight="1">
      <c r="A32" s="282"/>
      <c r="B32" s="282"/>
      <c r="C32" s="283"/>
      <c r="D32" s="282"/>
      <c r="E32" s="282"/>
      <c r="F32" s="282"/>
      <c r="G32" s="282"/>
      <c r="H32" s="282"/>
    </row>
    <row r="33" spans="1:8" ht="18" customHeight="1">
      <c r="A33" s="282" t="s">
        <v>228</v>
      </c>
      <c r="B33" s="282"/>
      <c r="C33" s="283"/>
      <c r="D33" s="282"/>
      <c r="E33" s="282"/>
      <c r="F33" s="282"/>
      <c r="G33" s="282"/>
      <c r="H33" s="282"/>
    </row>
    <row r="34" spans="1:8" ht="18" customHeight="1">
      <c r="A34" s="282" t="s">
        <v>229</v>
      </c>
      <c r="B34" s="282" t="s">
        <v>230</v>
      </c>
      <c r="C34" s="283"/>
      <c r="D34" s="282"/>
      <c r="E34" s="282"/>
      <c r="F34" s="282"/>
      <c r="G34" s="282"/>
      <c r="H34" s="282"/>
    </row>
    <row r="35" spans="1:8" ht="18" customHeight="1">
      <c r="A35" s="282" t="s">
        <v>231</v>
      </c>
      <c r="B35" s="282" t="s">
        <v>232</v>
      </c>
      <c r="C35" s="283"/>
      <c r="D35" s="282"/>
      <c r="E35" s="282"/>
      <c r="F35" s="282"/>
      <c r="G35" s="282"/>
      <c r="H35" s="282"/>
    </row>
    <row r="36" spans="1:8" ht="18" customHeight="1">
      <c r="A36" s="282"/>
      <c r="B36" s="282"/>
      <c r="C36" s="283"/>
      <c r="D36" s="282"/>
      <c r="E36" s="282"/>
      <c r="F36" s="282"/>
      <c r="G36" s="282"/>
      <c r="H36" s="282"/>
    </row>
    <row r="37" spans="1:8" ht="18" customHeight="1">
      <c r="A37" s="282" t="s">
        <v>233</v>
      </c>
      <c r="B37" s="282"/>
      <c r="C37" s="283"/>
      <c r="D37" s="282"/>
      <c r="E37" s="282"/>
      <c r="F37" s="282"/>
      <c r="G37" s="282"/>
      <c r="H37" s="282"/>
    </row>
    <row r="38" spans="1:8" ht="18" customHeight="1">
      <c r="A38" s="282" t="s">
        <v>234</v>
      </c>
      <c r="B38" s="282" t="s">
        <v>235</v>
      </c>
      <c r="C38" s="283"/>
      <c r="D38" s="282"/>
      <c r="E38" s="282"/>
      <c r="F38" s="282"/>
      <c r="G38" s="282"/>
      <c r="H38" s="282"/>
    </row>
    <row r="39" spans="1:7" ht="15">
      <c r="A39" s="282"/>
      <c r="B39" s="282"/>
      <c r="C39" s="283"/>
      <c r="D39" s="282"/>
      <c r="E39" s="282"/>
      <c r="F39" s="282"/>
      <c r="G39" s="282"/>
    </row>
    <row r="40" spans="1:7" ht="12.75">
      <c r="A40" s="285"/>
      <c r="B40" s="285"/>
      <c r="C40" s="286"/>
      <c r="D40" s="285"/>
      <c r="E40" s="285"/>
      <c r="F40" s="285"/>
      <c r="G40" s="285"/>
    </row>
    <row r="41" spans="1:7" ht="12.75">
      <c r="A41" s="285"/>
      <c r="B41" s="285"/>
      <c r="C41" s="286"/>
      <c r="D41" s="285"/>
      <c r="E41" s="285"/>
      <c r="F41" s="285"/>
      <c r="G41" s="285"/>
    </row>
  </sheetData>
  <sheetProtection/>
  <mergeCells count="21"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  <mergeCell ref="A13:A15"/>
    <mergeCell ref="B13:B15"/>
    <mergeCell ref="C13:C15"/>
    <mergeCell ref="A17:A19"/>
    <mergeCell ref="B17:B19"/>
    <mergeCell ref="C17:C19"/>
    <mergeCell ref="A21:A23"/>
    <mergeCell ref="B21:B23"/>
    <mergeCell ref="C21:C23"/>
    <mergeCell ref="A25:A27"/>
    <mergeCell ref="B25:B27"/>
    <mergeCell ref="C25:C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TAH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</dc:creator>
  <cp:keywords/>
  <dc:description/>
  <cp:lastModifiedBy>Dell</cp:lastModifiedBy>
  <cp:lastPrinted>2013-11-14T03:42:40Z</cp:lastPrinted>
  <dcterms:created xsi:type="dcterms:W3CDTF">2003-05-27T02:56:00Z</dcterms:created>
  <dcterms:modified xsi:type="dcterms:W3CDTF">2017-03-23T04:13:54Z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